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480" windowHeight="8130" tabRatio="796"/>
  </bookViews>
  <sheets>
    <sheet name="Nejlepší časy" sheetId="1" r:id="rId1"/>
    <sheet name="Výsledky po rozbězích věž" sheetId="2" r:id="rId2"/>
    <sheet name="Vyřazovací pavouk věž" sheetId="3" r:id="rId3"/>
    <sheet name="Výsledky po rozbězích 100 m " sheetId="4" r:id="rId4"/>
    <sheet name="Vyřazovací pavouk 100 m" sheetId="5" r:id="rId5"/>
    <sheet name="Dvojboj" sheetId="6" r:id="rId6"/>
  </sheets>
  <definedNames>
    <definedName name="_xlnm.Print_Titles" localSheetId="3">'Výsledky po rozbězích 100 m '!$4:$4</definedName>
    <definedName name="_xlnm.Print_Titles" localSheetId="1">'Výsledky po rozbězích věž'!$4:$4</definedName>
  </definedNames>
  <calcPr calcId="145621" fullCalcOnLoad="1"/>
</workbook>
</file>

<file path=xl/calcChain.xml><?xml version="1.0" encoding="utf-8"?>
<calcChain xmlns="http://schemas.openxmlformats.org/spreadsheetml/2006/main">
  <c r="J14" i="5" l="1"/>
  <c r="I14" i="5"/>
  <c r="J13" i="5"/>
  <c r="I13" i="5"/>
  <c r="U12" i="5"/>
  <c r="V12" i="5" s="1"/>
  <c r="J12" i="5"/>
  <c r="I12" i="5"/>
  <c r="U11" i="5"/>
  <c r="V11" i="5" s="1"/>
  <c r="J11" i="5"/>
  <c r="I11" i="5"/>
  <c r="U10" i="5"/>
  <c r="V10" i="5" s="1"/>
  <c r="J10" i="5"/>
  <c r="I10" i="5"/>
  <c r="U9" i="5"/>
  <c r="V9" i="5" s="1"/>
  <c r="J9" i="5"/>
  <c r="I9" i="5"/>
  <c r="J8" i="5"/>
  <c r="I8" i="5"/>
  <c r="J7" i="5"/>
  <c r="I7" i="5"/>
  <c r="T14" i="5" l="1"/>
  <c r="K7" i="5"/>
  <c r="L12" i="5" s="1"/>
  <c r="I16" i="5" l="1"/>
  <c r="T10" i="5" s="1"/>
  <c r="Z25" i="5"/>
  <c r="L14" i="5"/>
  <c r="W12" i="5"/>
  <c r="L10" i="5"/>
  <c r="L9" i="5"/>
  <c r="W11" i="5"/>
  <c r="L7" i="5"/>
  <c r="L13" i="5"/>
  <c r="L11" i="5"/>
  <c r="W9" i="5"/>
  <c r="L8" i="5"/>
  <c r="W10" i="5"/>
  <c r="K8" i="5" l="1"/>
  <c r="M11" i="5" s="1"/>
  <c r="T15" i="5"/>
  <c r="X10" i="5" s="1"/>
  <c r="M13" i="5"/>
  <c r="M10" i="5"/>
  <c r="M14" i="5"/>
  <c r="X11" i="5" l="1"/>
  <c r="X9" i="5"/>
  <c r="M9" i="5"/>
  <c r="Z17" i="5"/>
  <c r="X12" i="5"/>
  <c r="M7" i="5"/>
  <c r="T16" i="5"/>
  <c r="Y9" i="5" s="1"/>
  <c r="I17" i="5"/>
  <c r="T11" i="5" s="1"/>
  <c r="M12" i="5"/>
  <c r="M8" i="5"/>
  <c r="Y10" i="5" l="1"/>
  <c r="Y11" i="5"/>
  <c r="Y12" i="5"/>
  <c r="T17" i="5" s="1"/>
  <c r="Z33" i="5" s="1"/>
  <c r="K9" i="5"/>
  <c r="Z9" i="5"/>
  <c r="N14" i="5" l="1"/>
  <c r="N13" i="5"/>
  <c r="N12" i="5"/>
  <c r="N11" i="5"/>
  <c r="N9" i="5"/>
  <c r="N10" i="5"/>
  <c r="N8" i="5"/>
  <c r="N7" i="5"/>
  <c r="I18" i="5"/>
  <c r="T9" i="5" s="1"/>
  <c r="K10" i="5" l="1"/>
  <c r="O10" i="5" l="1"/>
  <c r="O8" i="5"/>
  <c r="O7" i="5"/>
  <c r="O14" i="5"/>
  <c r="O13" i="5"/>
  <c r="O12" i="5"/>
  <c r="O11" i="5"/>
  <c r="O9" i="5"/>
  <c r="I19" i="5"/>
  <c r="T12" i="5" s="1"/>
  <c r="K11" i="5" l="1"/>
  <c r="P14" i="5" l="1"/>
  <c r="P13" i="5"/>
  <c r="P12" i="5"/>
  <c r="P11" i="5"/>
  <c r="P9" i="5"/>
  <c r="P10" i="5"/>
  <c r="P8" i="5"/>
  <c r="P7" i="5"/>
  <c r="I20" i="5"/>
  <c r="K12" i="5" l="1"/>
  <c r="Q10" i="5" s="1"/>
  <c r="Q8" i="5"/>
  <c r="Q7" i="5"/>
  <c r="Q14" i="5"/>
  <c r="Q13" i="5"/>
  <c r="Q12" i="5"/>
  <c r="Q11" i="5"/>
  <c r="Q9" i="5"/>
  <c r="I21" i="5"/>
  <c r="K13" i="5" l="1"/>
  <c r="R14" i="5" l="1"/>
  <c r="R13" i="5"/>
  <c r="R12" i="5"/>
  <c r="R11" i="5"/>
  <c r="R9" i="5"/>
  <c r="R10" i="5"/>
  <c r="R8" i="5"/>
  <c r="R7" i="5"/>
  <c r="K14" i="5" s="1"/>
  <c r="I23" i="5" s="1"/>
  <c r="I22" i="5"/>
</calcChain>
</file>

<file path=xl/sharedStrings.xml><?xml version="1.0" encoding="utf-8"?>
<sst xmlns="http://schemas.openxmlformats.org/spreadsheetml/2006/main" count="527" uniqueCount="152">
  <si>
    <t>Disciplína</t>
  </si>
  <si>
    <t>Příjmení a jméno</t>
  </si>
  <si>
    <t>Čas (umístění)</t>
  </si>
  <si>
    <t>Výstup do 4 podlaží cvičné věže</t>
  </si>
  <si>
    <t>1. místo</t>
  </si>
  <si>
    <t>2. místo</t>
  </si>
  <si>
    <t>3. místo</t>
  </si>
  <si>
    <t>Pořadí v rozběhu</t>
  </si>
  <si>
    <t>Hrdlička Jaroslav</t>
  </si>
  <si>
    <t>Nejlepší dosažený výkon soutěže</t>
  </si>
  <si>
    <t>Nejlepší dosažený výkon domácího závodníka</t>
  </si>
  <si>
    <t>Nejlepší umístění domácího závodníka</t>
  </si>
  <si>
    <t>Mařan Petr</t>
  </si>
  <si>
    <t>Běh na 100 m překážek</t>
  </si>
  <si>
    <t>Výsledky věž - rozběhy</t>
  </si>
  <si>
    <t>Pořadí</t>
  </si>
  <si>
    <t>Přihlašovatel</t>
  </si>
  <si>
    <t>1. pokus</t>
  </si>
  <si>
    <t>2. pokus</t>
  </si>
  <si>
    <t>Výsledný čas</t>
  </si>
  <si>
    <t>A</t>
  </si>
  <si>
    <t>Semifinále</t>
  </si>
  <si>
    <t>I.</t>
  </si>
  <si>
    <t>B</t>
  </si>
  <si>
    <t>Finále</t>
  </si>
  <si>
    <t>C</t>
  </si>
  <si>
    <t>II.</t>
  </si>
  <si>
    <t>O 3. místo</t>
  </si>
  <si>
    <t>D</t>
  </si>
  <si>
    <t>Výsledky 100 m - rozběhy</t>
  </si>
  <si>
    <t>1. dráha</t>
  </si>
  <si>
    <t>2. dráha</t>
  </si>
  <si>
    <t>3. dráha</t>
  </si>
  <si>
    <t>4. dráha</t>
  </si>
  <si>
    <t>Dvojboj</t>
  </si>
  <si>
    <t>Celkové pořadí</t>
  </si>
  <si>
    <t>100 m</t>
  </si>
  <si>
    <t>4. místo</t>
  </si>
  <si>
    <t>Pěkný Jakub</t>
  </si>
  <si>
    <t>Hopp Jan</t>
  </si>
  <si>
    <t>Novotný Václav</t>
  </si>
  <si>
    <t>Roháč Martin</t>
  </si>
  <si>
    <t>Kubát Pavel</t>
  </si>
  <si>
    <t>Hovorka Martin</t>
  </si>
  <si>
    <t>Škoda Jaroslav</t>
  </si>
  <si>
    <t>Sikora David</t>
  </si>
  <si>
    <t>Paulíček Stanislav</t>
  </si>
  <si>
    <t>Paulíček Jakub</t>
  </si>
  <si>
    <t>Daněk Tomáš</t>
  </si>
  <si>
    <t>Klimeš Martin</t>
  </si>
  <si>
    <t>Pořadí vyřazovacího závodu 8 nejlepších</t>
  </si>
  <si>
    <t>Provazník Martin</t>
  </si>
  <si>
    <t>Zajan Jakub</t>
  </si>
  <si>
    <t>Flach Lukáš</t>
  </si>
  <si>
    <t>Kurka Jan</t>
  </si>
  <si>
    <t>Výstup do 4. podlaží cvičné věže</t>
  </si>
  <si>
    <t>Vyřazovací pavouk výstup do 4. podlaží cvičné věže</t>
  </si>
  <si>
    <t>Vincenci Jan</t>
  </si>
  <si>
    <t>SDH Slatiňany</t>
  </si>
  <si>
    <t>Běh na 100 m s překážkami</t>
  </si>
  <si>
    <t>Vyřazovací pavouk běh na 100 m  s překážkami</t>
  </si>
  <si>
    <t>Výsledky dvojboj</t>
  </si>
  <si>
    <t>Výsled. Čas</t>
  </si>
  <si>
    <t>Věž</t>
  </si>
  <si>
    <t>Volf Jiří</t>
  </si>
  <si>
    <t>Gryč Martin</t>
  </si>
  <si>
    <t>Žáček Tomáš</t>
  </si>
  <si>
    <t>Kroupa Lukáš</t>
  </si>
  <si>
    <t>Bezruč Kamil</t>
  </si>
  <si>
    <t>Ryl Karel</t>
  </si>
  <si>
    <t>Krpec Pavel</t>
  </si>
  <si>
    <t>Kunovský František</t>
  </si>
  <si>
    <t>Šuba Radek</t>
  </si>
  <si>
    <t>Miřátský Petr</t>
  </si>
  <si>
    <t>Janko Vladimír</t>
  </si>
  <si>
    <t>Ryšavý Vilém</t>
  </si>
  <si>
    <t>SDH Kvasiny</t>
  </si>
  <si>
    <t>Ostrý Michal</t>
  </si>
  <si>
    <t>Matějka Jan</t>
  </si>
  <si>
    <t>Filip Tomáš</t>
  </si>
  <si>
    <t>Juřička Jan</t>
  </si>
  <si>
    <t>SDH Luká</t>
  </si>
  <si>
    <t>bn</t>
  </si>
  <si>
    <t>Masný Aleš</t>
  </si>
  <si>
    <t>Pořadí veteránů nad 35 let</t>
  </si>
  <si>
    <t>čtvrtfinále</t>
  </si>
  <si>
    <t>Závodníci, kteří dosáhli času pod 14,00 s</t>
  </si>
  <si>
    <t>Závodníci, kteří dosáhli času pod 16,00 s</t>
  </si>
  <si>
    <t>7. místo</t>
  </si>
  <si>
    <t>Závodníci, kteří dosáhli času pod 30,50 s</t>
  </si>
  <si>
    <t>XLI. ročník Memoriálu Josefa Romportla a Vlastimila Málka</t>
  </si>
  <si>
    <t xml:space="preserve">XLI. ročník Memoriálu Josefa Romportla a Vlastimila Málka </t>
  </si>
  <si>
    <t>XLI. ročník Memoriálu Josefa Romportla a Vlastimila Málka 22.8.2014</t>
  </si>
  <si>
    <t>HZS Ústeckého kraje</t>
  </si>
  <si>
    <t>Netrval Milan</t>
  </si>
  <si>
    <t>HZS Plzeňského kraje - Domažlice</t>
  </si>
  <si>
    <t>HZS Moravskoslezského kraje</t>
  </si>
  <si>
    <t>Radek Šuba</t>
  </si>
  <si>
    <t>HZS Zlínského kraje</t>
  </si>
  <si>
    <t>HZS DEZA Valašské Meziříčí</t>
  </si>
  <si>
    <t>Dopirák David</t>
  </si>
  <si>
    <t>HZS Královéhradeckého kraje</t>
  </si>
  <si>
    <t>Arvai Jakub</t>
  </si>
  <si>
    <t>Snášel Patrik</t>
  </si>
  <si>
    <t>SDH Domažlice</t>
  </si>
  <si>
    <t>HZS Pardubického kraje</t>
  </si>
  <si>
    <t>HZS hl. města Prahy</t>
  </si>
  <si>
    <t>HZS Plzeňského kraje - Plzeň</t>
  </si>
  <si>
    <t>HZS Jihomoravského kraje - Blansko</t>
  </si>
  <si>
    <t>Jirouš Zdeněk</t>
  </si>
  <si>
    <t>HZS Libereckého kraje</t>
  </si>
  <si>
    <t>Štinčík Viliam</t>
  </si>
  <si>
    <t>HaZZ Poprad</t>
  </si>
  <si>
    <t>Zhříval Jan</t>
  </si>
  <si>
    <t>HZS kraje Vysočina</t>
  </si>
  <si>
    <t>Vondra Jakub</t>
  </si>
  <si>
    <t>SDH Stolín</t>
  </si>
  <si>
    <t>Kulhavý Martin</t>
  </si>
  <si>
    <t>Blažek Václav</t>
  </si>
  <si>
    <t>HZS Olomouckého kraje</t>
  </si>
  <si>
    <t>SDH Karviná-Louky</t>
  </si>
  <si>
    <t>Řezníček Jakub</t>
  </si>
  <si>
    <t>Vácha Jan</t>
  </si>
  <si>
    <t>Paťha Martin</t>
  </si>
  <si>
    <t>Hofírek Michal</t>
  </si>
  <si>
    <t>Masný Matěj</t>
  </si>
  <si>
    <t>Plesník Ondřej</t>
  </si>
  <si>
    <t>Ceral Radek</t>
  </si>
  <si>
    <t>Kvetko Michal</t>
  </si>
  <si>
    <t>Slovenská Republika</t>
  </si>
  <si>
    <t>Novotný Vladimír</t>
  </si>
  <si>
    <t>Němec Lukáš</t>
  </si>
  <si>
    <t>Jeřábek Jakub</t>
  </si>
  <si>
    <t>Sojčík Pavel</t>
  </si>
  <si>
    <t>Foukal Tomáš</t>
  </si>
  <si>
    <t>Pokruta Jakub</t>
  </si>
  <si>
    <t>Svoreň Jujar</t>
  </si>
  <si>
    <t>Buchta Josef</t>
  </si>
  <si>
    <t>N</t>
  </si>
  <si>
    <t>Hnízdil Pavel</t>
  </si>
  <si>
    <t>Stuchlík Martin</t>
  </si>
  <si>
    <t>Mikyska Václav</t>
  </si>
  <si>
    <t>SŽDC Česká Třebová</t>
  </si>
  <si>
    <t>Stárek Stanislav</t>
  </si>
  <si>
    <t>Moravec Jan</t>
  </si>
  <si>
    <t>Klimecký Jan</t>
  </si>
  <si>
    <t>Cvejn Tomáš</t>
  </si>
  <si>
    <t>Vavrečka Vojtěch</t>
  </si>
  <si>
    <t>Majvald Tadeáš</t>
  </si>
  <si>
    <t>Navrátil Jaroslav</t>
  </si>
  <si>
    <t>Hynek Lukáš</t>
  </si>
  <si>
    <t>9. místo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</si>
</sst>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18"/>
      <name val="Arial"/>
      <family val="2"/>
      <charset val="238"/>
    </font>
    <font>
      <b/>
      <sz val="18"/>
      <color indexed="9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20"/>
      <color indexed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i/>
      <sz val="14"/>
      <color indexed="10"/>
      <name val="Arial"/>
      <family val="2"/>
      <charset val="238"/>
    </font>
    <font>
      <b/>
      <i/>
      <sz val="14"/>
      <color indexed="10"/>
      <name val="Arial"/>
      <family val="2"/>
      <charset val="238"/>
    </font>
    <font>
      <b/>
      <i/>
      <sz val="20"/>
      <name val="Arial"/>
      <family val="2"/>
      <charset val="238"/>
    </font>
    <font>
      <b/>
      <i/>
      <sz val="14"/>
      <name val="Arial"/>
      <family val="2"/>
      <charset val="238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10"/>
      <color indexed="10"/>
      <name val="Arial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9"/>
        <bgColor indexed="31"/>
      </patternFill>
    </fill>
    <fill>
      <patternFill patternType="solid">
        <fgColor indexed="13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ck">
        <color indexed="8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indexed="8"/>
      </left>
      <right/>
      <top style="thick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ck">
        <color indexed="8"/>
      </right>
      <top style="thick">
        <color indexed="64"/>
      </top>
      <bottom/>
      <diagonal/>
    </border>
    <border>
      <left style="thick">
        <color indexed="64"/>
      </left>
      <right style="thick">
        <color indexed="8"/>
      </right>
      <top/>
      <bottom style="thick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32" fillId="0" borderId="0"/>
    <xf numFmtId="0" fontId="32" fillId="0" borderId="0"/>
    <xf numFmtId="0" fontId="32" fillId="18" borderId="6" applyNumberFormat="0" applyAlignment="0" applyProtection="0"/>
    <xf numFmtId="0" fontId="11" fillId="0" borderId="7" applyNumberFormat="0" applyFill="0" applyAlignment="0" applyProtection="0"/>
    <xf numFmtId="0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18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19" borderId="13" xfId="0" applyFont="1" applyFill="1" applyBorder="1" applyAlignment="1">
      <alignment horizontal="center" vertical="center" wrapText="1"/>
    </xf>
    <xf numFmtId="0" fontId="20" fillId="19" borderId="14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left" vertical="center" wrapText="1"/>
    </xf>
    <xf numFmtId="0" fontId="0" fillId="19" borderId="15" xfId="0" applyFont="1" applyFill="1" applyBorder="1" applyAlignment="1">
      <alignment horizontal="left" vertical="center" wrapText="1"/>
    </xf>
    <xf numFmtId="2" fontId="0" fillId="19" borderId="16" xfId="0" applyNumberForma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19" borderId="16" xfId="0" applyFill="1" applyBorder="1" applyAlignment="1">
      <alignment horizontal="center" vertical="center" wrapText="1"/>
    </xf>
    <xf numFmtId="0" fontId="20" fillId="19" borderId="17" xfId="0" applyFont="1" applyFill="1" applyBorder="1" applyAlignment="1">
      <alignment horizontal="center" vertical="center" wrapText="1"/>
    </xf>
    <xf numFmtId="0" fontId="20" fillId="19" borderId="18" xfId="0" applyFont="1" applyFill="1" applyBorder="1" applyAlignment="1">
      <alignment horizontal="center" vertical="center" wrapText="1"/>
    </xf>
    <xf numFmtId="0" fontId="20" fillId="19" borderId="15" xfId="0" applyFont="1" applyFill="1" applyBorder="1" applyAlignment="1">
      <alignment horizontal="center" vertical="center" wrapText="1"/>
    </xf>
    <xf numFmtId="0" fontId="20" fillId="19" borderId="16" xfId="0" applyFont="1" applyFill="1" applyBorder="1" applyAlignment="1">
      <alignment horizontal="center" vertical="center" wrapText="1"/>
    </xf>
    <xf numFmtId="0" fontId="0" fillId="19" borderId="13" xfId="0" applyFont="1" applyFill="1" applyBorder="1" applyAlignment="1">
      <alignment horizontal="left" vertical="center" wrapText="1"/>
    </xf>
    <xf numFmtId="2" fontId="0" fillId="19" borderId="14" xfId="0" applyNumberFormat="1" applyFont="1" applyFill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vertical="center" wrapText="1"/>
    </xf>
    <xf numFmtId="2" fontId="0" fillId="0" borderId="16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2" fontId="0" fillId="19" borderId="0" xfId="0" applyNumberFormat="1" applyFont="1" applyFill="1" applyAlignment="1">
      <alignment horizontal="center"/>
    </xf>
    <xf numFmtId="0" fontId="22" fillId="0" borderId="0" xfId="28" applyFont="1" applyFill="1" applyAlignment="1">
      <alignment vertical="center"/>
    </xf>
    <xf numFmtId="0" fontId="23" fillId="0" borderId="0" xfId="0" applyFont="1"/>
    <xf numFmtId="0" fontId="20" fillId="24" borderId="17" xfId="0" applyFont="1" applyFill="1" applyBorder="1" applyAlignment="1">
      <alignment horizontal="center" vertical="center" wrapText="1"/>
    </xf>
    <xf numFmtId="0" fontId="20" fillId="24" borderId="18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0" fillId="24" borderId="13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0" fillId="0" borderId="20" xfId="0" applyFill="1" applyBorder="1" applyAlignment="1">
      <alignment horizontal="center" vertical="center" wrapText="1"/>
    </xf>
    <xf numFmtId="2" fontId="0" fillId="0" borderId="21" xfId="0" applyNumberFormat="1" applyFont="1" applyFill="1" applyBorder="1" applyAlignment="1">
      <alignment horizontal="center" vertical="center" wrapText="1"/>
    </xf>
    <xf numFmtId="0" fontId="0" fillId="24" borderId="15" xfId="0" applyFont="1" applyFill="1" applyBorder="1" applyAlignment="1">
      <alignment horizontal="left" vertical="center" wrapText="1"/>
    </xf>
    <xf numFmtId="0" fontId="0" fillId="24" borderId="15" xfId="0" applyFill="1" applyBorder="1" applyAlignment="1">
      <alignment horizontal="center" vertical="center" wrapText="1"/>
    </xf>
    <xf numFmtId="2" fontId="0" fillId="24" borderId="16" xfId="0" applyNumberFormat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24" borderId="19" xfId="0" applyFill="1" applyBorder="1" applyAlignment="1">
      <alignment horizontal="center" vertical="center" wrapText="1"/>
    </xf>
    <xf numFmtId="0" fontId="0" fillId="24" borderId="22" xfId="0" applyFill="1" applyBorder="1" applyAlignment="1">
      <alignment horizontal="center" vertical="center" wrapText="1"/>
    </xf>
    <xf numFmtId="0" fontId="0" fillId="19" borderId="13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19" borderId="1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2" fontId="0" fillId="0" borderId="24" xfId="0" applyNumberFormat="1" applyFont="1" applyBorder="1" applyAlignment="1">
      <alignment horizontal="center" vertical="center"/>
    </xf>
    <xf numFmtId="2" fontId="0" fillId="19" borderId="25" xfId="0" applyNumberFormat="1" applyFont="1" applyFill="1" applyBorder="1" applyAlignment="1">
      <alignment horizontal="center" vertical="center"/>
    </xf>
    <xf numFmtId="0" fontId="22" fillId="0" borderId="0" xfId="0" applyFont="1"/>
    <xf numFmtId="0" fontId="27" fillId="0" borderId="0" xfId="0" applyFont="1" applyAlignment="1">
      <alignment vertical="center"/>
    </xf>
    <xf numFmtId="0" fontId="0" fillId="0" borderId="0" xfId="0" applyBorder="1"/>
    <xf numFmtId="0" fontId="28" fillId="0" borderId="0" xfId="0" applyFont="1" applyAlignment="1">
      <alignment vertical="center" wrapText="1"/>
    </xf>
    <xf numFmtId="0" fontId="22" fillId="0" borderId="0" xfId="0" applyFont="1" applyAlignment="1">
      <alignment horizontal="center"/>
    </xf>
    <xf numFmtId="0" fontId="29" fillId="0" borderId="0" xfId="0" applyFont="1" applyAlignment="1">
      <alignment vertical="center" wrapText="1"/>
    </xf>
    <xf numFmtId="0" fontId="0" fillId="0" borderId="26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24" borderId="14" xfId="0" applyNumberForma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24" fillId="0" borderId="0" xfId="29" applyFont="1" applyFill="1" applyAlignment="1">
      <alignment horizontal="left" vertical="center"/>
    </xf>
    <xf numFmtId="2" fontId="25" fillId="0" borderId="0" xfId="29" applyNumberFormat="1" applyFont="1" applyFill="1" applyAlignment="1">
      <alignment vertical="center"/>
    </xf>
    <xf numFmtId="0" fontId="25" fillId="0" borderId="0" xfId="29" applyFont="1" applyFill="1" applyAlignment="1">
      <alignment horizontal="center" vertical="center"/>
    </xf>
    <xf numFmtId="0" fontId="25" fillId="0" borderId="0" xfId="29" applyFont="1" applyFill="1" applyAlignment="1">
      <alignment vertical="center"/>
    </xf>
    <xf numFmtId="0" fontId="25" fillId="0" borderId="0" xfId="29" applyFont="1" applyFill="1" applyBorder="1" applyAlignment="1">
      <alignment horizontal="center" vertical="center"/>
    </xf>
    <xf numFmtId="0" fontId="25" fillId="0" borderId="0" xfId="29" applyFont="1" applyFill="1" applyAlignment="1">
      <alignment horizontal="left" vertical="center"/>
    </xf>
    <xf numFmtId="2" fontId="25" fillId="0" borderId="0" xfId="29" applyNumberFormat="1" applyFont="1" applyFill="1" applyAlignment="1">
      <alignment horizontal="center" vertical="center"/>
    </xf>
    <xf numFmtId="0" fontId="25" fillId="0" borderId="0" xfId="29" applyFont="1" applyFill="1" applyBorder="1" applyAlignment="1">
      <alignment vertical="center"/>
    </xf>
    <xf numFmtId="0" fontId="24" fillId="25" borderId="0" xfId="29" applyFont="1" applyFill="1" applyAlignment="1">
      <alignment horizontal="center" vertical="center"/>
    </xf>
    <xf numFmtId="2" fontId="25" fillId="25" borderId="0" xfId="29" applyNumberFormat="1" applyFont="1" applyFill="1" applyAlignment="1">
      <alignment horizontal="center" vertical="center"/>
    </xf>
    <xf numFmtId="0" fontId="25" fillId="0" borderId="0" xfId="29" applyFont="1" applyFill="1" applyBorder="1" applyAlignment="1">
      <alignment horizontal="left" vertical="center"/>
    </xf>
    <xf numFmtId="2" fontId="25" fillId="0" borderId="0" xfId="29" applyNumberFormat="1" applyFont="1" applyFill="1" applyBorder="1" applyAlignment="1">
      <alignment vertical="center"/>
    </xf>
    <xf numFmtId="0" fontId="0" fillId="24" borderId="28" xfId="0" applyFill="1" applyBorder="1" applyAlignment="1">
      <alignment horizontal="center" vertical="center"/>
    </xf>
    <xf numFmtId="0" fontId="0" fillId="24" borderId="17" xfId="0" applyFont="1" applyFill="1" applyBorder="1" applyAlignment="1">
      <alignment horizontal="center" vertical="center"/>
    </xf>
    <xf numFmtId="2" fontId="0" fillId="24" borderId="17" xfId="0" applyNumberFormat="1" applyFont="1" applyFill="1" applyBorder="1" applyAlignment="1">
      <alignment horizontal="center" vertical="center"/>
    </xf>
    <xf numFmtId="0" fontId="19" fillId="24" borderId="18" xfId="0" applyFont="1" applyFill="1" applyBorder="1" applyAlignment="1">
      <alignment horizontal="center" vertical="center"/>
    </xf>
    <xf numFmtId="0" fontId="0" fillId="0" borderId="15" xfId="0" applyBorder="1" applyAlignment="1">
      <alignment horizontal="left"/>
    </xf>
    <xf numFmtId="2" fontId="0" fillId="0" borderId="15" xfId="0" applyNumberFormat="1" applyBorder="1" applyAlignment="1">
      <alignment horizontal="center"/>
    </xf>
    <xf numFmtId="2" fontId="0" fillId="24" borderId="16" xfId="0" applyNumberFormat="1" applyFill="1" applyBorder="1" applyAlignment="1">
      <alignment horizontal="center"/>
    </xf>
    <xf numFmtId="2" fontId="0" fillId="0" borderId="0" xfId="0" applyNumberFormat="1"/>
    <xf numFmtId="0" fontId="25" fillId="0" borderId="0" xfId="0" applyFont="1"/>
    <xf numFmtId="2" fontId="25" fillId="0" borderId="0" xfId="0" applyNumberFormat="1" applyFont="1"/>
    <xf numFmtId="1" fontId="0" fillId="24" borderId="23" xfId="0" applyNumberFormat="1" applyFill="1" applyBorder="1" applyAlignment="1">
      <alignment horizontal="center" vertical="center"/>
    </xf>
    <xf numFmtId="2" fontId="0" fillId="24" borderId="24" xfId="0" applyNumberFormat="1" applyFill="1" applyBorder="1" applyAlignment="1">
      <alignment horizontal="center" vertical="center"/>
    </xf>
    <xf numFmtId="2" fontId="19" fillId="24" borderId="25" xfId="0" applyNumberFormat="1" applyFont="1" applyFill="1" applyBorder="1" applyAlignment="1">
      <alignment horizontal="center" vertical="center"/>
    </xf>
    <xf numFmtId="1" fontId="0" fillId="0" borderId="26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2" fontId="0" fillId="24" borderId="0" xfId="0" applyNumberFormat="1" applyFill="1" applyAlignment="1">
      <alignment horizontal="center"/>
    </xf>
    <xf numFmtId="2" fontId="0" fillId="19" borderId="21" xfId="0" applyNumberFormat="1" applyFill="1" applyBorder="1" applyAlignment="1">
      <alignment horizontal="center" vertical="center" wrapText="1"/>
    </xf>
    <xf numFmtId="0" fontId="0" fillId="24" borderId="24" xfId="0" applyFont="1" applyFill="1" applyBorder="1" applyAlignment="1">
      <alignment horizontal="left" vertical="center"/>
    </xf>
    <xf numFmtId="0" fontId="0" fillId="0" borderId="24" xfId="0" applyFont="1" applyBorder="1" applyAlignment="1">
      <alignment vertical="center"/>
    </xf>
    <xf numFmtId="0" fontId="0" fillId="0" borderId="0" xfId="0" applyAlignment="1"/>
    <xf numFmtId="2" fontId="0" fillId="24" borderId="29" xfId="0" applyNumberFormat="1" applyFill="1" applyBorder="1" applyAlignment="1">
      <alignment horizontal="center"/>
    </xf>
    <xf numFmtId="0" fontId="0" fillId="0" borderId="22" xfId="0" applyBorder="1" applyAlignment="1">
      <alignment horizontal="center" vertical="center" wrapText="1"/>
    </xf>
    <xf numFmtId="2" fontId="0" fillId="0" borderId="30" xfId="0" applyNumberFormat="1" applyFont="1" applyBorder="1" applyAlignment="1">
      <alignment horizontal="center" vertical="center" wrapText="1"/>
    </xf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3" xfId="0" applyBorder="1"/>
    <xf numFmtId="0" fontId="0" fillId="0" borderId="44" xfId="0" applyBorder="1"/>
    <xf numFmtId="0" fontId="25" fillId="0" borderId="44" xfId="29" applyFont="1" applyFill="1" applyBorder="1" applyAlignment="1">
      <alignment horizontal="center" vertical="center"/>
    </xf>
    <xf numFmtId="0" fontId="25" fillId="0" borderId="45" xfId="29" applyFont="1" applyFill="1" applyBorder="1" applyAlignment="1">
      <alignment horizontal="center" vertical="center"/>
    </xf>
    <xf numFmtId="0" fontId="25" fillId="0" borderId="43" xfId="29" applyFont="1" applyFill="1" applyBorder="1" applyAlignment="1">
      <alignment horizontal="center" vertical="center"/>
    </xf>
    <xf numFmtId="0" fontId="24" fillId="25" borderId="46" xfId="29" applyFont="1" applyFill="1" applyBorder="1" applyAlignment="1">
      <alignment horizontal="center" vertical="center"/>
    </xf>
    <xf numFmtId="2" fontId="25" fillId="25" borderId="46" xfId="29" applyNumberFormat="1" applyFont="1" applyFill="1" applyBorder="1" applyAlignment="1">
      <alignment horizontal="center" vertical="center"/>
    </xf>
    <xf numFmtId="0" fontId="24" fillId="25" borderId="47" xfId="29" applyFont="1" applyFill="1" applyBorder="1" applyAlignment="1">
      <alignment horizontal="center" vertical="center"/>
    </xf>
    <xf numFmtId="2" fontId="25" fillId="25" borderId="47" xfId="29" applyNumberFormat="1" applyFont="1" applyFill="1" applyBorder="1" applyAlignment="1">
      <alignment horizontal="center" vertical="center"/>
    </xf>
    <xf numFmtId="0" fontId="25" fillId="0" borderId="48" xfId="29" applyFont="1" applyFill="1" applyBorder="1" applyAlignment="1">
      <alignment vertical="center"/>
    </xf>
    <xf numFmtId="0" fontId="25" fillId="0" borderId="49" xfId="29" applyFont="1" applyFill="1" applyBorder="1" applyAlignment="1">
      <alignment vertical="center"/>
    </xf>
    <xf numFmtId="0" fontId="25" fillId="0" borderId="46" xfId="29" applyFont="1" applyFill="1" applyBorder="1" applyAlignment="1">
      <alignment vertical="center"/>
    </xf>
    <xf numFmtId="0" fontId="25" fillId="0" borderId="44" xfId="29" applyFont="1" applyFill="1" applyBorder="1" applyAlignment="1">
      <alignment vertical="center"/>
    </xf>
    <xf numFmtId="0" fontId="25" fillId="0" borderId="43" xfId="29" applyFont="1" applyFill="1" applyBorder="1" applyAlignment="1">
      <alignment vertical="center"/>
    </xf>
    <xf numFmtId="0" fontId="25" fillId="0" borderId="50" xfId="29" applyFont="1" applyFill="1" applyBorder="1" applyAlignment="1">
      <alignment vertical="center"/>
    </xf>
    <xf numFmtId="0" fontId="25" fillId="0" borderId="51" xfId="29" applyFont="1" applyFill="1" applyBorder="1" applyAlignment="1">
      <alignment horizontal="center" vertical="center"/>
    </xf>
    <xf numFmtId="0" fontId="24" fillId="25" borderId="52" xfId="29" applyFont="1" applyFill="1" applyBorder="1" applyAlignment="1">
      <alignment horizontal="center" vertical="center"/>
    </xf>
    <xf numFmtId="2" fontId="25" fillId="25" borderId="52" xfId="29" applyNumberFormat="1" applyFont="1" applyFill="1" applyBorder="1" applyAlignment="1">
      <alignment horizontal="center" vertical="center"/>
    </xf>
    <xf numFmtId="0" fontId="25" fillId="0" borderId="52" xfId="29" applyFont="1" applyFill="1" applyBorder="1" applyAlignment="1">
      <alignment horizontal="center" vertical="center"/>
    </xf>
    <xf numFmtId="0" fontId="25" fillId="0" borderId="52" xfId="29" applyFont="1" applyFill="1" applyBorder="1" applyAlignment="1">
      <alignment vertical="center"/>
    </xf>
    <xf numFmtId="2" fontId="25" fillId="0" borderId="52" xfId="29" applyNumberFormat="1" applyFont="1" applyFill="1" applyBorder="1" applyAlignment="1">
      <alignment vertical="center"/>
    </xf>
    <xf numFmtId="0" fontId="25" fillId="0" borderId="53" xfId="29" applyFont="1" applyFill="1" applyBorder="1" applyAlignment="1">
      <alignment horizontal="center" vertical="center"/>
    </xf>
    <xf numFmtId="0" fontId="25" fillId="0" borderId="54" xfId="29" applyFont="1" applyFill="1" applyBorder="1" applyAlignment="1">
      <alignment vertical="center"/>
    </xf>
    <xf numFmtId="0" fontId="25" fillId="0" borderId="47" xfId="29" applyFont="1" applyFill="1" applyBorder="1" applyAlignment="1">
      <alignment vertical="center"/>
    </xf>
    <xf numFmtId="0" fontId="25" fillId="0" borderId="45" xfId="29" applyFont="1" applyFill="1" applyBorder="1" applyAlignment="1">
      <alignment vertical="center"/>
    </xf>
    <xf numFmtId="0" fontId="25" fillId="0" borderId="55" xfId="29" applyFont="1" applyFill="1" applyBorder="1" applyAlignment="1">
      <alignment horizontal="center" vertical="center"/>
    </xf>
    <xf numFmtId="0" fontId="25" fillId="0" borderId="51" xfId="0" applyFont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5" fillId="0" borderId="41" xfId="0" applyFont="1" applyBorder="1" applyAlignment="1">
      <alignment horizontal="center"/>
    </xf>
    <xf numFmtId="0" fontId="0" fillId="0" borderId="56" xfId="0" applyBorder="1"/>
    <xf numFmtId="0" fontId="0" fillId="0" borderId="57" xfId="0" applyBorder="1"/>
    <xf numFmtId="0" fontId="25" fillId="0" borderId="49" xfId="0" applyFont="1" applyBorder="1" applyAlignment="1">
      <alignment horizontal="center"/>
    </xf>
    <xf numFmtId="0" fontId="0" fillId="0" borderId="13" xfId="0" applyBorder="1" applyAlignment="1">
      <alignment horizontal="center"/>
    </xf>
    <xf numFmtId="2" fontId="0" fillId="24" borderId="13" xfId="0" applyNumberFormat="1" applyFill="1" applyBorder="1" applyAlignment="1">
      <alignment horizontal="center"/>
    </xf>
    <xf numFmtId="0" fontId="0" fillId="24" borderId="24" xfId="0" applyFont="1" applyFill="1" applyBorder="1" applyAlignment="1">
      <alignment vertical="center"/>
    </xf>
    <xf numFmtId="0" fontId="34" fillId="0" borderId="0" xfId="0" applyFont="1" applyAlignment="1">
      <alignment wrapText="1"/>
    </xf>
    <xf numFmtId="0" fontId="0" fillId="0" borderId="35" xfId="0" applyFont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left" vertical="center" wrapText="1"/>
    </xf>
    <xf numFmtId="0" fontId="20" fillId="19" borderId="13" xfId="0" applyFont="1" applyFill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19" borderId="22" xfId="0" applyFill="1" applyBorder="1" applyAlignment="1">
      <alignment horizontal="left" vertical="center" wrapText="1"/>
    </xf>
    <xf numFmtId="0" fontId="0" fillId="19" borderId="22" xfId="0" applyFont="1" applyFill="1" applyBorder="1" applyAlignment="1">
      <alignment horizontal="left" vertical="center" wrapText="1"/>
    </xf>
    <xf numFmtId="0" fontId="20" fillId="0" borderId="19" xfId="0" applyFont="1" applyFill="1" applyBorder="1" applyAlignment="1">
      <alignment horizontal="left" vertical="center" wrapText="1"/>
    </xf>
    <xf numFmtId="0" fontId="20" fillId="0" borderId="32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20" fillId="19" borderId="17" xfId="0" applyFont="1" applyFill="1" applyBorder="1" applyAlignment="1">
      <alignment horizontal="left" vertical="center" wrapText="1"/>
    </xf>
    <xf numFmtId="0" fontId="0" fillId="19" borderId="15" xfId="0" applyFont="1" applyFill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 wrapText="1"/>
    </xf>
    <xf numFmtId="0" fontId="0" fillId="0" borderId="31" xfId="0" applyBorder="1" applyAlignment="1">
      <alignment horizontal="center" vertical="center" wrapText="1"/>
    </xf>
    <xf numFmtId="0" fontId="20" fillId="24" borderId="17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24" borderId="19" xfId="0" applyFill="1" applyBorder="1" applyAlignment="1">
      <alignment horizontal="left" vertical="center" wrapText="1"/>
    </xf>
    <xf numFmtId="0" fontId="0" fillId="24" borderId="32" xfId="0" applyFill="1" applyBorder="1" applyAlignment="1">
      <alignment horizontal="left" vertical="center" wrapText="1"/>
    </xf>
    <xf numFmtId="0" fontId="0" fillId="24" borderId="33" xfId="0" applyFill="1" applyBorder="1" applyAlignment="1">
      <alignment horizontal="left" vertical="center" wrapText="1"/>
    </xf>
    <xf numFmtId="0" fontId="21" fillId="26" borderId="0" xfId="0" applyFont="1" applyFill="1" applyBorder="1" applyAlignment="1">
      <alignment horizontal="center"/>
    </xf>
    <xf numFmtId="0" fontId="22" fillId="0" borderId="36" xfId="28" applyFont="1" applyFill="1" applyBorder="1" applyAlignment="1">
      <alignment horizontal="center" vertical="center"/>
    </xf>
    <xf numFmtId="2" fontId="25" fillId="0" borderId="0" xfId="29" applyNumberFormat="1" applyFont="1" applyFill="1" applyAlignment="1">
      <alignment horizontal="center" vertical="center"/>
    </xf>
    <xf numFmtId="0" fontId="24" fillId="25" borderId="37" xfId="29" applyFont="1" applyFill="1" applyBorder="1" applyAlignment="1">
      <alignment horizontal="center" vertical="center"/>
    </xf>
    <xf numFmtId="2" fontId="25" fillId="29" borderId="42" xfId="29" applyNumberFormat="1" applyFont="1" applyFill="1" applyBorder="1" applyAlignment="1">
      <alignment horizontal="center" vertical="center"/>
    </xf>
    <xf numFmtId="0" fontId="25" fillId="0" borderId="0" xfId="29" applyFont="1" applyFill="1" applyAlignment="1">
      <alignment horizontal="center" vertical="center"/>
    </xf>
    <xf numFmtId="0" fontId="24" fillId="25" borderId="40" xfId="29" applyFont="1" applyFill="1" applyBorder="1" applyAlignment="1">
      <alignment horizontal="center" vertical="center"/>
    </xf>
    <xf numFmtId="0" fontId="24" fillId="0" borderId="37" xfId="29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 vertical="center"/>
    </xf>
    <xf numFmtId="0" fontId="25" fillId="0" borderId="0" xfId="29" applyFont="1" applyFill="1" applyBorder="1" applyAlignment="1">
      <alignment horizontal="center" vertical="center"/>
    </xf>
    <xf numFmtId="0" fontId="24" fillId="19" borderId="37" xfId="29" applyFont="1" applyFill="1" applyBorder="1" applyAlignment="1">
      <alignment horizontal="center" vertical="center"/>
    </xf>
    <xf numFmtId="2" fontId="25" fillId="28" borderId="42" xfId="29" applyNumberFormat="1" applyFont="1" applyFill="1" applyBorder="1" applyAlignment="1">
      <alignment horizontal="center" vertical="center"/>
    </xf>
    <xf numFmtId="2" fontId="25" fillId="29" borderId="37" xfId="29" applyNumberFormat="1" applyFont="1" applyFill="1" applyBorder="1" applyAlignment="1">
      <alignment horizontal="center" vertical="center"/>
    </xf>
    <xf numFmtId="0" fontId="24" fillId="27" borderId="37" xfId="29" applyFont="1" applyFill="1" applyBorder="1" applyAlignment="1">
      <alignment horizontal="center" vertical="center"/>
    </xf>
    <xf numFmtId="2" fontId="25" fillId="28" borderId="37" xfId="29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4" fillId="24" borderId="37" xfId="29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22" fillId="30" borderId="13" xfId="0" applyFont="1" applyFill="1" applyBorder="1" applyAlignment="1">
      <alignment horizontal="center"/>
    </xf>
    <xf numFmtId="0" fontId="19" fillId="30" borderId="13" xfId="0" applyFont="1" applyFill="1" applyBorder="1" applyAlignment="1">
      <alignment horizontal="center"/>
    </xf>
    <xf numFmtId="0" fontId="22" fillId="30" borderId="15" xfId="0" applyFont="1" applyFill="1" applyBorder="1" applyAlignment="1">
      <alignment horizontal="left"/>
    </xf>
    <xf numFmtId="2" fontId="0" fillId="0" borderId="14" xfId="0" applyNumberFormat="1" applyFont="1" applyBorder="1" applyAlignment="1">
      <alignment horizontal="center" vertical="center" wrapText="1"/>
    </xf>
  </cellXfs>
  <cellStyles count="44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_Startovní listina" xfId="28"/>
    <cellStyle name="normální_Startovní listina_vyřazovací pavouk 2011 počítání" xfId="29"/>
    <cellStyle name="Poznámka" xfId="30" builtinId="10" customBuiltin="1"/>
    <cellStyle name="Propojená buňka" xfId="31" builtinId="24" customBuiltin="1"/>
    <cellStyle name="Správně" xfId="32" builtinId="26" customBuiltin="1"/>
    <cellStyle name="Text upozornění" xfId="33" builtinId="11" customBuiltin="1"/>
    <cellStyle name="Vstup" xfId="34" builtinId="20" customBuiltin="1"/>
    <cellStyle name="Výpočet" xfId="35" builtinId="22" customBuiltin="1"/>
    <cellStyle name="Výstup" xfId="36" builtinId="21" customBuiltin="1"/>
    <cellStyle name="Vysvětlující text" xfId="37" builtinId="53" customBuiltin="1"/>
    <cellStyle name="Zvýraznění 1" xfId="38" builtinId="29" customBuiltin="1"/>
    <cellStyle name="Zvýraznění 2" xfId="39" builtinId="33" customBuiltin="1"/>
    <cellStyle name="Zvýraznění 3" xfId="40" builtinId="37" customBuiltin="1"/>
    <cellStyle name="Zvýraznění 4" xfId="41" builtinId="41" customBuiltin="1"/>
    <cellStyle name="Zvýraznění 5" xfId="42" builtinId="45" customBuiltin="1"/>
    <cellStyle name="Zvýraznění 6" xfId="43" builtinId="49" customBuiltin="1"/>
  </cellStyles>
  <dxfs count="22"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ndense val="0"/>
        <extend val="0"/>
        <color indexed="22"/>
      </font>
    </dxf>
    <dxf>
      <font>
        <b val="0"/>
        <condense val="0"/>
        <extend val="0"/>
        <color indexed="9"/>
      </font>
    </dxf>
    <dxf>
      <font>
        <condense val="0"/>
        <extend val="0"/>
        <color indexed="22"/>
      </font>
    </dxf>
    <dxf>
      <font>
        <b val="0"/>
        <condense val="0"/>
        <extend val="0"/>
        <color indexed="9"/>
      </font>
    </dxf>
    <dxf>
      <font>
        <condense val="0"/>
        <extend val="0"/>
        <color indexed="22"/>
      </font>
    </dxf>
    <dxf>
      <font>
        <b val="0"/>
        <condense val="0"/>
        <extend val="0"/>
        <color indexed="9"/>
      </font>
    </dxf>
    <dxf>
      <font>
        <b/>
        <i/>
        <condense val="0"/>
        <extend val="0"/>
      </font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/>
        <condense val="0"/>
        <extend val="0"/>
      </font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showGridLines="0" tabSelected="1" showOutlineSymbols="0" workbookViewId="0">
      <selection activeCell="H9" sqref="H9"/>
    </sheetView>
  </sheetViews>
  <sheetFormatPr defaultRowHeight="12.75" x14ac:dyDescent="0.2"/>
  <cols>
    <col min="1" max="1" width="18.28515625" style="1" customWidth="1"/>
    <col min="2" max="2" width="39.7109375" style="1" customWidth="1"/>
    <col min="3" max="3" width="20.5703125" style="2" customWidth="1"/>
    <col min="4" max="4" width="15.140625" style="2" customWidth="1"/>
    <col min="5" max="5" width="14.85546875" style="1" customWidth="1"/>
    <col min="6" max="16384" width="9.140625" style="1"/>
  </cols>
  <sheetData>
    <row r="1" spans="1:5" ht="34.5" customHeight="1" x14ac:dyDescent="0.2">
      <c r="A1" s="3" t="s">
        <v>0</v>
      </c>
      <c r="B1" s="4" t="s">
        <v>90</v>
      </c>
      <c r="C1" s="5" t="s">
        <v>1</v>
      </c>
      <c r="D1" s="6" t="s">
        <v>2</v>
      </c>
    </row>
    <row r="2" spans="1:5" ht="15" customHeight="1" x14ac:dyDescent="0.2">
      <c r="A2" s="140" t="s">
        <v>3</v>
      </c>
      <c r="B2" s="141" t="s">
        <v>50</v>
      </c>
      <c r="C2" s="7" t="s">
        <v>68</v>
      </c>
      <c r="D2" s="8" t="s">
        <v>4</v>
      </c>
    </row>
    <row r="3" spans="1:5" ht="15" customHeight="1" x14ac:dyDescent="0.2">
      <c r="A3" s="140"/>
      <c r="B3" s="141"/>
      <c r="C3" s="9" t="s">
        <v>39</v>
      </c>
      <c r="D3" s="10" t="s">
        <v>5</v>
      </c>
    </row>
    <row r="4" spans="1:5" ht="15" customHeight="1" x14ac:dyDescent="0.2">
      <c r="A4" s="140"/>
      <c r="B4" s="141"/>
      <c r="C4" s="9" t="s">
        <v>69</v>
      </c>
      <c r="D4" s="10" t="s">
        <v>6</v>
      </c>
    </row>
    <row r="5" spans="1:5" ht="15" customHeight="1" x14ac:dyDescent="0.2">
      <c r="A5" s="140"/>
      <c r="B5" s="142" t="s">
        <v>7</v>
      </c>
      <c r="C5" s="11" t="s">
        <v>68</v>
      </c>
      <c r="D5" s="12" t="s">
        <v>4</v>
      </c>
    </row>
    <row r="6" spans="1:5" ht="15" customHeight="1" x14ac:dyDescent="0.2">
      <c r="A6" s="140"/>
      <c r="B6" s="142"/>
      <c r="C6" s="11" t="s">
        <v>69</v>
      </c>
      <c r="D6" s="12" t="s">
        <v>5</v>
      </c>
    </row>
    <row r="7" spans="1:5" ht="15" customHeight="1" thickTop="1" thickBot="1" x14ac:dyDescent="0.25">
      <c r="A7" s="140"/>
      <c r="B7" s="142"/>
      <c r="C7" s="11" t="s">
        <v>38</v>
      </c>
      <c r="D7" s="12" t="s">
        <v>6</v>
      </c>
    </row>
    <row r="8" spans="1:5" ht="15" customHeight="1" thickTop="1" thickBot="1" x14ac:dyDescent="0.25">
      <c r="A8" s="140"/>
      <c r="B8" s="146" t="s">
        <v>84</v>
      </c>
      <c r="C8" s="7" t="s">
        <v>39</v>
      </c>
      <c r="D8" s="8" t="s">
        <v>4</v>
      </c>
    </row>
    <row r="9" spans="1:5" ht="15" customHeight="1" thickTop="1" thickBot="1" x14ac:dyDescent="0.25">
      <c r="A9" s="140"/>
      <c r="B9" s="147"/>
      <c r="C9" s="7" t="s">
        <v>8</v>
      </c>
      <c r="D9" s="10" t="s">
        <v>5</v>
      </c>
    </row>
    <row r="10" spans="1:5" ht="15" customHeight="1" thickTop="1" thickBot="1" x14ac:dyDescent="0.25">
      <c r="A10" s="140"/>
      <c r="B10" s="148"/>
      <c r="C10" s="7" t="s">
        <v>111</v>
      </c>
      <c r="D10" s="10" t="s">
        <v>6</v>
      </c>
    </row>
    <row r="11" spans="1:5" ht="15" customHeight="1" thickTop="1" thickBot="1" x14ac:dyDescent="0.25">
      <c r="A11" s="140"/>
      <c r="B11" s="13" t="s">
        <v>9</v>
      </c>
      <c r="C11" s="51" t="s">
        <v>68</v>
      </c>
      <c r="D11" s="186">
        <v>13.38</v>
      </c>
      <c r="E11" s="139"/>
    </row>
    <row r="12" spans="1:5" ht="15" customHeight="1" x14ac:dyDescent="0.2">
      <c r="A12" s="140"/>
      <c r="B12" s="14" t="s">
        <v>10</v>
      </c>
      <c r="C12" s="50" t="s">
        <v>40</v>
      </c>
      <c r="D12" s="15">
        <v>14.51</v>
      </c>
    </row>
    <row r="13" spans="1:5" ht="15" customHeight="1" x14ac:dyDescent="0.2">
      <c r="A13" s="140"/>
      <c r="B13" s="143" t="s">
        <v>11</v>
      </c>
      <c r="C13" s="49" t="s">
        <v>40</v>
      </c>
      <c r="D13" s="27" t="s">
        <v>37</v>
      </c>
    </row>
    <row r="14" spans="1:5" ht="15" customHeight="1" x14ac:dyDescent="0.2">
      <c r="A14" s="140"/>
      <c r="B14" s="143"/>
      <c r="C14" s="49" t="s">
        <v>64</v>
      </c>
      <c r="D14" s="27" t="s">
        <v>85</v>
      </c>
    </row>
    <row r="15" spans="1:5" ht="15" customHeight="1" x14ac:dyDescent="0.2">
      <c r="A15" s="140"/>
      <c r="B15" s="144" t="s">
        <v>86</v>
      </c>
      <c r="C15" s="50" t="s">
        <v>68</v>
      </c>
      <c r="D15" s="15">
        <v>13.38</v>
      </c>
    </row>
    <row r="16" spans="1:5" ht="15" customHeight="1" thickTop="1" thickBot="1" x14ac:dyDescent="0.25">
      <c r="A16" s="140"/>
      <c r="B16" s="145"/>
      <c r="C16" s="48" t="s">
        <v>69</v>
      </c>
      <c r="D16" s="18">
        <v>13.69</v>
      </c>
    </row>
    <row r="17" spans="1:4" ht="15" customHeight="1" thickTop="1" thickBot="1" x14ac:dyDescent="0.25">
      <c r="A17" s="140"/>
      <c r="B17" s="145"/>
      <c r="C17" s="48" t="s">
        <v>38</v>
      </c>
      <c r="D17" s="94">
        <v>13.82</v>
      </c>
    </row>
    <row r="18" spans="1:4" ht="15" customHeight="1" thickBot="1" x14ac:dyDescent="0.25">
      <c r="A18" s="149"/>
      <c r="B18" s="149"/>
      <c r="C18" s="149"/>
      <c r="D18" s="149"/>
    </row>
    <row r="19" spans="1:4" ht="15" customHeight="1" x14ac:dyDescent="0.2">
      <c r="A19" s="150" t="s">
        <v>13</v>
      </c>
      <c r="B19" s="151" t="s">
        <v>50</v>
      </c>
      <c r="C19" s="19" t="s">
        <v>47</v>
      </c>
      <c r="D19" s="20" t="s">
        <v>4</v>
      </c>
    </row>
    <row r="20" spans="1:4" ht="15" customHeight="1" x14ac:dyDescent="0.2">
      <c r="A20" s="150"/>
      <c r="B20" s="151"/>
      <c r="C20" s="21" t="s">
        <v>70</v>
      </c>
      <c r="D20" s="22" t="s">
        <v>5</v>
      </c>
    </row>
    <row r="21" spans="1:4" ht="15" customHeight="1" x14ac:dyDescent="0.2">
      <c r="A21" s="150"/>
      <c r="B21" s="151"/>
      <c r="C21" s="21" t="s">
        <v>72</v>
      </c>
      <c r="D21" s="22" t="s">
        <v>6</v>
      </c>
    </row>
    <row r="22" spans="1:4" ht="15" customHeight="1" x14ac:dyDescent="0.2">
      <c r="A22" s="150"/>
      <c r="B22" s="148" t="s">
        <v>7</v>
      </c>
      <c r="C22" s="7" t="s">
        <v>38</v>
      </c>
      <c r="D22" s="8" t="s">
        <v>4</v>
      </c>
    </row>
    <row r="23" spans="1:4" ht="15" customHeight="1" x14ac:dyDescent="0.2">
      <c r="A23" s="150"/>
      <c r="B23" s="148"/>
      <c r="C23" s="7" t="s">
        <v>94</v>
      </c>
      <c r="D23" s="8" t="s">
        <v>5</v>
      </c>
    </row>
    <row r="24" spans="1:4" ht="15" customHeight="1" x14ac:dyDescent="0.2">
      <c r="A24" s="150"/>
      <c r="B24" s="148"/>
      <c r="C24" s="7" t="s">
        <v>70</v>
      </c>
      <c r="D24" s="8" t="s">
        <v>6</v>
      </c>
    </row>
    <row r="25" spans="1:4" ht="15" customHeight="1" x14ac:dyDescent="0.2">
      <c r="A25" s="150"/>
      <c r="B25" s="23" t="s">
        <v>9</v>
      </c>
      <c r="C25" s="48" t="s">
        <v>70</v>
      </c>
      <c r="D25" s="24">
        <v>15.49</v>
      </c>
    </row>
    <row r="26" spans="1:4" ht="15" customHeight="1" x14ac:dyDescent="0.2">
      <c r="A26" s="150"/>
      <c r="B26" s="16" t="s">
        <v>10</v>
      </c>
      <c r="C26" s="49" t="s">
        <v>47</v>
      </c>
      <c r="D26" s="17">
        <v>16.22</v>
      </c>
    </row>
    <row r="27" spans="1:4" ht="15" customHeight="1" x14ac:dyDescent="0.2">
      <c r="A27" s="150"/>
      <c r="B27" s="152" t="s">
        <v>11</v>
      </c>
      <c r="C27" s="50" t="s">
        <v>47</v>
      </c>
      <c r="D27" s="18" t="s">
        <v>4</v>
      </c>
    </row>
    <row r="28" spans="1:4" ht="15" customHeight="1" x14ac:dyDescent="0.2">
      <c r="A28" s="150"/>
      <c r="B28" s="152"/>
      <c r="C28" s="50" t="s">
        <v>12</v>
      </c>
      <c r="D28" s="18" t="s">
        <v>37</v>
      </c>
    </row>
    <row r="29" spans="1:4" ht="15" customHeight="1" x14ac:dyDescent="0.2">
      <c r="A29" s="150"/>
      <c r="B29" s="153" t="s">
        <v>87</v>
      </c>
      <c r="C29" s="49" t="s">
        <v>70</v>
      </c>
      <c r="D29" s="26">
        <v>15.49</v>
      </c>
    </row>
    <row r="30" spans="1:4" ht="15" customHeight="1" thickBot="1" x14ac:dyDescent="0.25">
      <c r="A30" s="150"/>
      <c r="B30" s="154"/>
      <c r="C30" s="49" t="s">
        <v>38</v>
      </c>
      <c r="D30" s="25">
        <v>15.62</v>
      </c>
    </row>
    <row r="31" spans="1:4" ht="15" customHeight="1" thickBot="1" x14ac:dyDescent="0.25">
      <c r="A31" s="150"/>
      <c r="B31" s="154"/>
      <c r="C31" s="99" t="s">
        <v>94</v>
      </c>
      <c r="D31" s="100">
        <v>15.88</v>
      </c>
    </row>
    <row r="32" spans="1:4" ht="15" customHeight="1" thickBot="1" x14ac:dyDescent="0.25"/>
    <row r="33" spans="1:4" s="36" customFormat="1" ht="15" customHeight="1" thickBot="1" x14ac:dyDescent="0.25">
      <c r="A33" s="155" t="s">
        <v>34</v>
      </c>
      <c r="B33" s="156" t="s">
        <v>35</v>
      </c>
      <c r="C33" s="34" t="s">
        <v>38</v>
      </c>
      <c r="D33" s="35" t="s">
        <v>4</v>
      </c>
    </row>
    <row r="34" spans="1:4" s="36" customFormat="1" ht="15" customHeight="1" thickBot="1" x14ac:dyDescent="0.25">
      <c r="A34" s="150"/>
      <c r="B34" s="156"/>
      <c r="C34" s="37" t="s">
        <v>68</v>
      </c>
      <c r="D34" s="22" t="s">
        <v>5</v>
      </c>
    </row>
    <row r="35" spans="1:4" s="36" customFormat="1" ht="15" customHeight="1" thickBot="1" x14ac:dyDescent="0.25">
      <c r="A35" s="150"/>
      <c r="B35" s="156"/>
      <c r="C35" s="37" t="s">
        <v>94</v>
      </c>
      <c r="D35" s="22" t="s">
        <v>6</v>
      </c>
    </row>
    <row r="36" spans="1:4" s="36" customFormat="1" ht="15" customHeight="1" thickBot="1" x14ac:dyDescent="0.25">
      <c r="A36" s="150"/>
      <c r="B36" s="38" t="s">
        <v>9</v>
      </c>
      <c r="C36" s="39" t="s">
        <v>38</v>
      </c>
      <c r="D36" s="40">
        <v>29.44</v>
      </c>
    </row>
    <row r="37" spans="1:4" s="36" customFormat="1" ht="15" customHeight="1" thickBot="1" x14ac:dyDescent="0.25">
      <c r="A37" s="150"/>
      <c r="B37" s="41" t="s">
        <v>10</v>
      </c>
      <c r="C37" s="42" t="s">
        <v>64</v>
      </c>
      <c r="D37" s="43">
        <v>31.43</v>
      </c>
    </row>
    <row r="38" spans="1:4" s="36" customFormat="1" ht="15" customHeight="1" thickBot="1" x14ac:dyDescent="0.25">
      <c r="A38" s="150"/>
      <c r="B38" s="157" t="s">
        <v>11</v>
      </c>
      <c r="C38" s="44" t="s">
        <v>64</v>
      </c>
      <c r="D38" s="45" t="s">
        <v>88</v>
      </c>
    </row>
    <row r="39" spans="1:4" s="36" customFormat="1" ht="15" customHeight="1" thickBot="1" x14ac:dyDescent="0.25">
      <c r="A39" s="150"/>
      <c r="B39" s="157"/>
      <c r="C39" s="44" t="s">
        <v>40</v>
      </c>
      <c r="D39" s="45" t="s">
        <v>151</v>
      </c>
    </row>
    <row r="40" spans="1:4" s="36" customFormat="1" ht="15" customHeight="1" thickBot="1" x14ac:dyDescent="0.25">
      <c r="A40" s="150"/>
      <c r="B40" s="158" t="s">
        <v>89</v>
      </c>
      <c r="C40" s="46" t="s">
        <v>38</v>
      </c>
      <c r="D40" s="83">
        <v>29.439999999999998</v>
      </c>
    </row>
    <row r="41" spans="1:4" s="36" customFormat="1" ht="15" customHeight="1" thickBot="1" x14ac:dyDescent="0.25">
      <c r="A41" s="150"/>
      <c r="B41" s="159"/>
      <c r="C41" s="46" t="s">
        <v>68</v>
      </c>
      <c r="D41" s="63">
        <v>30.08</v>
      </c>
    </row>
    <row r="42" spans="1:4" s="36" customFormat="1" ht="15" customHeight="1" thickBot="1" x14ac:dyDescent="0.25">
      <c r="A42" s="150"/>
      <c r="B42" s="160"/>
      <c r="C42" s="47" t="s">
        <v>94</v>
      </c>
      <c r="D42" s="98">
        <v>30.23</v>
      </c>
    </row>
  </sheetData>
  <mergeCells count="16">
    <mergeCell ref="A33:A42"/>
    <mergeCell ref="B33:B35"/>
    <mergeCell ref="B38:B39"/>
    <mergeCell ref="B40:B42"/>
    <mergeCell ref="A18:D18"/>
    <mergeCell ref="A19:A31"/>
    <mergeCell ref="B19:B21"/>
    <mergeCell ref="B22:B24"/>
    <mergeCell ref="B27:B28"/>
    <mergeCell ref="B29:B31"/>
    <mergeCell ref="A2:A17"/>
    <mergeCell ref="B2:B4"/>
    <mergeCell ref="B5:B7"/>
    <mergeCell ref="B13:B14"/>
    <mergeCell ref="B15:B17"/>
    <mergeCell ref="B8:B10"/>
  </mergeCells>
  <phoneticPr fontId="25" type="noConversion"/>
  <conditionalFormatting sqref="D40:D42">
    <cfRule type="expression" dxfId="21" priority="2" stopIfTrue="1">
      <formula>$G40&gt;99</formula>
    </cfRule>
  </conditionalFormatting>
  <conditionalFormatting sqref="D40:D42">
    <cfRule type="expression" dxfId="20" priority="1" stopIfTrue="1">
      <formula>$G40&gt;99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showGridLines="0" showOutlineSymbols="0" workbookViewId="0">
      <selection activeCell="B5" sqref="B5:B7"/>
    </sheetView>
  </sheetViews>
  <sheetFormatPr defaultRowHeight="12.75" x14ac:dyDescent="0.2"/>
  <cols>
    <col min="1" max="1" width="9.140625" style="28"/>
    <col min="2" max="2" width="21.140625" style="97" customWidth="1"/>
    <col min="3" max="3" width="31.28515625" style="97" customWidth="1"/>
    <col min="4" max="5" width="9.140625" style="30"/>
    <col min="6" max="6" width="13.85546875" style="31" customWidth="1"/>
  </cols>
  <sheetData>
    <row r="1" spans="1:17" x14ac:dyDescent="0.2">
      <c r="A1" s="161" t="s">
        <v>14</v>
      </c>
      <c r="B1" s="161"/>
      <c r="C1" s="161"/>
      <c r="D1" s="161"/>
      <c r="E1" s="161"/>
      <c r="F1" s="161"/>
    </row>
    <row r="2" spans="1:17" x14ac:dyDescent="0.2">
      <c r="A2" s="161"/>
      <c r="B2" s="161"/>
      <c r="C2" s="161"/>
      <c r="D2" s="161"/>
      <c r="E2" s="161"/>
      <c r="F2" s="161"/>
    </row>
    <row r="3" spans="1:17" ht="13.5" thickBot="1" x14ac:dyDescent="0.25">
      <c r="A3" s="162" t="s">
        <v>90</v>
      </c>
      <c r="B3" s="162"/>
      <c r="C3" s="162"/>
      <c r="D3" s="162"/>
      <c r="E3" s="162"/>
      <c r="F3" s="16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17.25" customHeight="1" thickBot="1" x14ac:dyDescent="0.25">
      <c r="A4" s="52" t="s">
        <v>15</v>
      </c>
      <c r="B4" s="96" t="s">
        <v>1</v>
      </c>
      <c r="C4" s="96" t="s">
        <v>16</v>
      </c>
      <c r="D4" s="53" t="s">
        <v>17</v>
      </c>
      <c r="E4" s="53" t="s">
        <v>18</v>
      </c>
      <c r="F4" s="54" t="s">
        <v>19</v>
      </c>
    </row>
    <row r="5" spans="1:17" s="33" customFormat="1" ht="15" customHeight="1" thickTop="1" x14ac:dyDescent="0.2">
      <c r="A5" s="61">
        <v>1</v>
      </c>
      <c r="B5" s="136" t="s">
        <v>68</v>
      </c>
      <c r="C5" s="136" t="s">
        <v>96</v>
      </c>
      <c r="D5" s="62">
        <v>13.5</v>
      </c>
      <c r="E5" s="62">
        <v>99.99</v>
      </c>
      <c r="F5" s="63">
        <v>13.5</v>
      </c>
    </row>
    <row r="6" spans="1:17" s="33" customFormat="1" ht="15" customHeight="1" x14ac:dyDescent="0.2">
      <c r="A6" s="64">
        <v>2</v>
      </c>
      <c r="B6" s="136" t="s">
        <v>69</v>
      </c>
      <c r="C6" s="136" t="s">
        <v>96</v>
      </c>
      <c r="D6" s="62">
        <v>15.53</v>
      </c>
      <c r="E6" s="62">
        <v>13.7</v>
      </c>
      <c r="F6" s="63">
        <v>13.7</v>
      </c>
    </row>
    <row r="7" spans="1:17" s="33" customFormat="1" ht="15" customHeight="1" x14ac:dyDescent="0.2">
      <c r="A7" s="64">
        <v>3</v>
      </c>
      <c r="B7" s="136" t="s">
        <v>38</v>
      </c>
      <c r="C7" s="136" t="s">
        <v>93</v>
      </c>
      <c r="D7" s="62">
        <v>14.5</v>
      </c>
      <c r="E7" s="62">
        <v>13.82</v>
      </c>
      <c r="F7" s="63">
        <v>13.82</v>
      </c>
    </row>
    <row r="8" spans="1:17" s="33" customFormat="1" ht="15" customHeight="1" x14ac:dyDescent="0.2">
      <c r="A8" s="64">
        <v>4</v>
      </c>
      <c r="B8" s="136" t="s">
        <v>100</v>
      </c>
      <c r="C8" s="136" t="s">
        <v>95</v>
      </c>
      <c r="D8" s="62">
        <v>18.11</v>
      </c>
      <c r="E8" s="62">
        <v>14.35</v>
      </c>
      <c r="F8" s="63">
        <v>14.35</v>
      </c>
    </row>
    <row r="9" spans="1:17" s="33" customFormat="1" ht="15" customHeight="1" x14ac:dyDescent="0.2">
      <c r="A9" s="64">
        <v>5</v>
      </c>
      <c r="B9" s="136" t="s">
        <v>94</v>
      </c>
      <c r="C9" s="136" t="s">
        <v>95</v>
      </c>
      <c r="D9" s="62">
        <v>23.72</v>
      </c>
      <c r="E9" s="62">
        <v>14.35</v>
      </c>
      <c r="F9" s="63">
        <v>14.35</v>
      </c>
    </row>
    <row r="10" spans="1:17" s="33" customFormat="1" ht="15" customHeight="1" x14ac:dyDescent="0.2">
      <c r="A10" s="64">
        <v>6</v>
      </c>
      <c r="B10" s="136" t="s">
        <v>102</v>
      </c>
      <c r="C10" s="136" t="s">
        <v>96</v>
      </c>
      <c r="D10" s="62">
        <v>15.13</v>
      </c>
      <c r="E10" s="62">
        <v>14.46</v>
      </c>
      <c r="F10" s="63">
        <v>14.46</v>
      </c>
    </row>
    <row r="11" spans="1:17" s="33" customFormat="1" ht="15" customHeight="1" x14ac:dyDescent="0.2">
      <c r="A11" s="64">
        <v>7</v>
      </c>
      <c r="B11" s="136" t="s">
        <v>40</v>
      </c>
      <c r="C11" s="136" t="s">
        <v>101</v>
      </c>
      <c r="D11" s="62">
        <v>14.85</v>
      </c>
      <c r="E11" s="62">
        <v>14.51</v>
      </c>
      <c r="F11" s="63">
        <v>14.51</v>
      </c>
    </row>
    <row r="12" spans="1:17" s="33" customFormat="1" ht="15" customHeight="1" x14ac:dyDescent="0.2">
      <c r="A12" s="64">
        <v>8</v>
      </c>
      <c r="B12" s="136" t="s">
        <v>139</v>
      </c>
      <c r="C12" s="136" t="s">
        <v>114</v>
      </c>
      <c r="D12" s="62">
        <v>15.78</v>
      </c>
      <c r="E12" s="62">
        <v>14.61</v>
      </c>
      <c r="F12" s="63">
        <v>14.61</v>
      </c>
    </row>
    <row r="13" spans="1:17" s="33" customFormat="1" ht="15" customHeight="1" x14ac:dyDescent="0.2">
      <c r="A13" s="64">
        <v>9</v>
      </c>
      <c r="B13" s="183" t="s">
        <v>39</v>
      </c>
      <c r="C13" s="136" t="s">
        <v>106</v>
      </c>
      <c r="D13" s="62">
        <v>14.96</v>
      </c>
      <c r="E13" s="62">
        <v>14.71</v>
      </c>
      <c r="F13" s="63">
        <v>14.71</v>
      </c>
    </row>
    <row r="14" spans="1:17" s="33" customFormat="1" ht="15" customHeight="1" x14ac:dyDescent="0.2">
      <c r="A14" s="64">
        <v>10</v>
      </c>
      <c r="B14" s="136" t="s">
        <v>70</v>
      </c>
      <c r="C14" s="136" t="s">
        <v>96</v>
      </c>
      <c r="D14" s="62">
        <v>15.44</v>
      </c>
      <c r="E14" s="62">
        <v>14.74</v>
      </c>
      <c r="F14" s="63">
        <v>14.74</v>
      </c>
    </row>
    <row r="15" spans="1:17" s="33" customFormat="1" ht="15" customHeight="1" x14ac:dyDescent="0.2">
      <c r="A15" s="64">
        <v>11</v>
      </c>
      <c r="B15" s="136" t="s">
        <v>64</v>
      </c>
      <c r="C15" s="136" t="s">
        <v>101</v>
      </c>
      <c r="D15" s="62">
        <v>14.87</v>
      </c>
      <c r="E15" s="62">
        <v>16.16</v>
      </c>
      <c r="F15" s="63">
        <v>14.87</v>
      </c>
    </row>
    <row r="16" spans="1:17" s="33" customFormat="1" ht="15" customHeight="1" x14ac:dyDescent="0.2">
      <c r="A16" s="64">
        <v>12</v>
      </c>
      <c r="B16" s="136" t="s">
        <v>140</v>
      </c>
      <c r="C16" s="136" t="s">
        <v>114</v>
      </c>
      <c r="D16" s="62">
        <v>15.15</v>
      </c>
      <c r="E16" s="62">
        <v>14.96</v>
      </c>
      <c r="F16" s="63">
        <v>14.96</v>
      </c>
    </row>
    <row r="17" spans="1:6" s="33" customFormat="1" ht="15" customHeight="1" x14ac:dyDescent="0.2">
      <c r="A17" s="64">
        <v>13</v>
      </c>
      <c r="B17" s="136" t="s">
        <v>97</v>
      </c>
      <c r="C17" s="136" t="s">
        <v>98</v>
      </c>
      <c r="D17" s="62">
        <v>17.16</v>
      </c>
      <c r="E17" s="62">
        <v>15.27</v>
      </c>
      <c r="F17" s="63">
        <v>15.27</v>
      </c>
    </row>
    <row r="18" spans="1:6" s="33" customFormat="1" ht="15" customHeight="1" x14ac:dyDescent="0.2">
      <c r="A18" s="64">
        <v>14</v>
      </c>
      <c r="B18" s="183" t="s">
        <v>8</v>
      </c>
      <c r="C18" s="136" t="s">
        <v>95</v>
      </c>
      <c r="D18" s="62">
        <v>15.29</v>
      </c>
      <c r="E18" s="62">
        <v>15.48</v>
      </c>
      <c r="F18" s="63">
        <v>15.29</v>
      </c>
    </row>
    <row r="19" spans="1:6" s="33" customFormat="1" ht="15" customHeight="1" x14ac:dyDescent="0.2">
      <c r="A19" s="64">
        <v>15</v>
      </c>
      <c r="B19" s="184" t="s">
        <v>111</v>
      </c>
      <c r="C19" s="136" t="s">
        <v>112</v>
      </c>
      <c r="D19" s="62">
        <v>15.29</v>
      </c>
      <c r="E19" s="62">
        <v>16.38</v>
      </c>
      <c r="F19" s="63">
        <v>15.29</v>
      </c>
    </row>
    <row r="20" spans="1:6" s="33" customFormat="1" ht="15" customHeight="1" x14ac:dyDescent="0.2">
      <c r="A20" s="64">
        <v>16</v>
      </c>
      <c r="B20" s="136" t="s">
        <v>52</v>
      </c>
      <c r="C20" s="136" t="s">
        <v>106</v>
      </c>
      <c r="D20" s="62">
        <v>18.21</v>
      </c>
      <c r="E20" s="62">
        <v>15.45</v>
      </c>
      <c r="F20" s="63">
        <v>15.45</v>
      </c>
    </row>
    <row r="21" spans="1:6" s="33" customFormat="1" ht="15" customHeight="1" x14ac:dyDescent="0.2">
      <c r="A21" s="64">
        <v>17</v>
      </c>
      <c r="B21" s="136" t="s">
        <v>42</v>
      </c>
      <c r="C21" s="136" t="s">
        <v>114</v>
      </c>
      <c r="D21" s="62">
        <v>15.5</v>
      </c>
      <c r="E21" s="62">
        <v>19.350000000000001</v>
      </c>
      <c r="F21" s="63">
        <v>15.5</v>
      </c>
    </row>
    <row r="22" spans="1:6" s="33" customFormat="1" ht="15" customHeight="1" x14ac:dyDescent="0.2">
      <c r="A22" s="64">
        <v>18</v>
      </c>
      <c r="B22" s="183" t="s">
        <v>75</v>
      </c>
      <c r="C22" s="136" t="s">
        <v>114</v>
      </c>
      <c r="D22" s="62">
        <v>15.88</v>
      </c>
      <c r="E22" s="62">
        <v>15.65</v>
      </c>
      <c r="F22" s="63">
        <v>15.65</v>
      </c>
    </row>
    <row r="23" spans="1:6" s="33" customFormat="1" ht="15" customHeight="1" x14ac:dyDescent="0.2">
      <c r="A23" s="64">
        <v>19</v>
      </c>
      <c r="B23" s="136" t="s">
        <v>47</v>
      </c>
      <c r="C23" s="136" t="s">
        <v>101</v>
      </c>
      <c r="D23" s="62">
        <v>22.14</v>
      </c>
      <c r="E23" s="62">
        <v>15.92</v>
      </c>
      <c r="F23" s="63">
        <v>15.92</v>
      </c>
    </row>
    <row r="24" spans="1:6" s="33" customFormat="1" ht="15" customHeight="1" x14ac:dyDescent="0.2">
      <c r="A24" s="64">
        <v>20</v>
      </c>
      <c r="B24" s="183" t="s">
        <v>117</v>
      </c>
      <c r="C24" s="136" t="s">
        <v>110</v>
      </c>
      <c r="D24" s="62">
        <v>15.95</v>
      </c>
      <c r="E24" s="62">
        <v>16.12</v>
      </c>
      <c r="F24" s="63">
        <v>15.95</v>
      </c>
    </row>
    <row r="25" spans="1:6" s="33" customFormat="1" ht="15" customHeight="1" x14ac:dyDescent="0.2">
      <c r="A25" s="64">
        <v>21</v>
      </c>
      <c r="B25" s="183" t="s">
        <v>51</v>
      </c>
      <c r="C25" s="136" t="s">
        <v>107</v>
      </c>
      <c r="D25" s="62">
        <v>17.2</v>
      </c>
      <c r="E25" s="62">
        <v>15.98</v>
      </c>
      <c r="F25" s="63">
        <v>15.98</v>
      </c>
    </row>
    <row r="26" spans="1:6" s="33" customFormat="1" ht="15" customHeight="1" x14ac:dyDescent="0.2">
      <c r="A26" s="64">
        <v>22</v>
      </c>
      <c r="B26" s="136" t="s">
        <v>73</v>
      </c>
      <c r="C26" s="136" t="s">
        <v>106</v>
      </c>
      <c r="D26" s="62">
        <v>16.010000000000002</v>
      </c>
      <c r="E26" s="62">
        <v>24.48</v>
      </c>
      <c r="F26" s="63">
        <v>16.010000000000002</v>
      </c>
    </row>
    <row r="27" spans="1:6" s="33" customFormat="1" ht="15" customHeight="1" x14ac:dyDescent="0.2">
      <c r="A27" s="64">
        <v>23</v>
      </c>
      <c r="B27" s="183" t="s">
        <v>12</v>
      </c>
      <c r="C27" s="136" t="s">
        <v>101</v>
      </c>
      <c r="D27" s="62">
        <v>18.43</v>
      </c>
      <c r="E27" s="62">
        <v>16.09</v>
      </c>
      <c r="F27" s="63">
        <v>16.09</v>
      </c>
    </row>
    <row r="28" spans="1:6" s="33" customFormat="1" ht="15" customHeight="1" x14ac:dyDescent="0.2">
      <c r="A28" s="64">
        <v>24</v>
      </c>
      <c r="B28" s="136" t="s">
        <v>53</v>
      </c>
      <c r="C28" s="136" t="s">
        <v>105</v>
      </c>
      <c r="D28" s="62">
        <v>99.99</v>
      </c>
      <c r="E28" s="62">
        <v>16.18</v>
      </c>
      <c r="F28" s="63">
        <v>16.18</v>
      </c>
    </row>
    <row r="29" spans="1:6" s="33" customFormat="1" ht="15" customHeight="1" x14ac:dyDescent="0.2">
      <c r="A29" s="64">
        <v>25</v>
      </c>
      <c r="B29" s="183" t="s">
        <v>141</v>
      </c>
      <c r="C29" s="136" t="s">
        <v>142</v>
      </c>
      <c r="D29" s="62">
        <v>16.23</v>
      </c>
      <c r="E29" s="62">
        <v>16.61</v>
      </c>
      <c r="F29" s="63">
        <v>16.23</v>
      </c>
    </row>
    <row r="30" spans="1:6" s="33" customFormat="1" ht="15" customHeight="1" x14ac:dyDescent="0.2">
      <c r="A30" s="64">
        <v>26</v>
      </c>
      <c r="B30" s="136" t="s">
        <v>41</v>
      </c>
      <c r="C30" s="136" t="s">
        <v>107</v>
      </c>
      <c r="D30" s="62">
        <v>16.260000000000002</v>
      </c>
      <c r="E30" s="62">
        <v>16.29</v>
      </c>
      <c r="F30" s="63">
        <v>16.260000000000002</v>
      </c>
    </row>
    <row r="31" spans="1:6" s="33" customFormat="1" ht="15" customHeight="1" x14ac:dyDescent="0.2">
      <c r="A31" s="64">
        <v>27</v>
      </c>
      <c r="B31" s="183" t="s">
        <v>74</v>
      </c>
      <c r="C31" s="136" t="s">
        <v>114</v>
      </c>
      <c r="D31" s="62">
        <v>16.3</v>
      </c>
      <c r="E31" s="62">
        <v>99.99</v>
      </c>
      <c r="F31" s="63">
        <v>16.3</v>
      </c>
    </row>
    <row r="32" spans="1:6" s="33" customFormat="1" ht="15" customHeight="1" x14ac:dyDescent="0.2">
      <c r="A32" s="64">
        <v>28</v>
      </c>
      <c r="B32" s="136" t="s">
        <v>143</v>
      </c>
      <c r="C32" s="136" t="s">
        <v>93</v>
      </c>
      <c r="D32" s="62">
        <v>16.77</v>
      </c>
      <c r="E32" s="62">
        <v>99.99</v>
      </c>
      <c r="F32" s="63">
        <v>16.77</v>
      </c>
    </row>
    <row r="33" spans="1:6" s="33" customFormat="1" ht="15" customHeight="1" x14ac:dyDescent="0.2">
      <c r="A33" s="64">
        <v>29</v>
      </c>
      <c r="B33" s="183" t="s">
        <v>43</v>
      </c>
      <c r="C33" s="136" t="s">
        <v>93</v>
      </c>
      <c r="D33" s="62">
        <v>16.8</v>
      </c>
      <c r="E33" s="62">
        <v>99.99</v>
      </c>
      <c r="F33" s="63">
        <v>16.8</v>
      </c>
    </row>
    <row r="34" spans="1:6" s="33" customFormat="1" ht="15" customHeight="1" x14ac:dyDescent="0.2">
      <c r="A34" s="64">
        <v>30</v>
      </c>
      <c r="B34" s="136" t="s">
        <v>44</v>
      </c>
      <c r="C34" s="136" t="s">
        <v>101</v>
      </c>
      <c r="D34" s="62">
        <v>19.03</v>
      </c>
      <c r="E34" s="62">
        <v>16.93</v>
      </c>
      <c r="F34" s="63">
        <v>16.93</v>
      </c>
    </row>
    <row r="35" spans="1:6" s="33" customFormat="1" ht="15" customHeight="1" x14ac:dyDescent="0.2">
      <c r="A35" s="64">
        <v>31</v>
      </c>
      <c r="B35" s="136" t="s">
        <v>45</v>
      </c>
      <c r="C35" s="136" t="s">
        <v>96</v>
      </c>
      <c r="D35" s="62">
        <v>16.989999999999998</v>
      </c>
      <c r="E35" s="62">
        <v>16.940000000000001</v>
      </c>
      <c r="F35" s="63">
        <v>16.940000000000001</v>
      </c>
    </row>
    <row r="36" spans="1:6" s="33" customFormat="1" ht="15" customHeight="1" x14ac:dyDescent="0.2">
      <c r="A36" s="64">
        <v>32</v>
      </c>
      <c r="B36" s="136" t="s">
        <v>79</v>
      </c>
      <c r="C36" s="136" t="s">
        <v>108</v>
      </c>
      <c r="D36" s="62">
        <v>17.23</v>
      </c>
      <c r="E36" s="62">
        <v>17.399999999999999</v>
      </c>
      <c r="F36" s="63">
        <v>17.23</v>
      </c>
    </row>
    <row r="37" spans="1:6" s="33" customFormat="1" ht="15" customHeight="1" x14ac:dyDescent="0.2">
      <c r="A37" s="64">
        <v>33</v>
      </c>
      <c r="B37" s="136" t="s">
        <v>144</v>
      </c>
      <c r="C37" s="136" t="s">
        <v>142</v>
      </c>
      <c r="D37" s="62">
        <v>17.73</v>
      </c>
      <c r="E37" s="62">
        <v>20.94</v>
      </c>
      <c r="F37" s="63">
        <v>17.73</v>
      </c>
    </row>
    <row r="38" spans="1:6" s="33" customFormat="1" ht="15" customHeight="1" x14ac:dyDescent="0.2">
      <c r="A38" s="64">
        <v>34</v>
      </c>
      <c r="B38" s="136" t="s">
        <v>128</v>
      </c>
      <c r="C38" s="136" t="s">
        <v>129</v>
      </c>
      <c r="D38" s="62">
        <v>17.850000000000001</v>
      </c>
      <c r="E38" s="62">
        <v>20.27</v>
      </c>
      <c r="F38" s="63">
        <v>17.850000000000001</v>
      </c>
    </row>
    <row r="39" spans="1:6" s="33" customFormat="1" ht="15" customHeight="1" x14ac:dyDescent="0.2">
      <c r="A39" s="64">
        <v>35</v>
      </c>
      <c r="B39" s="136" t="s">
        <v>48</v>
      </c>
      <c r="C39" s="136" t="s">
        <v>106</v>
      </c>
      <c r="D39" s="62">
        <v>18.47</v>
      </c>
      <c r="E39" s="62">
        <v>18.05</v>
      </c>
      <c r="F39" s="63">
        <v>18.05</v>
      </c>
    </row>
    <row r="40" spans="1:6" s="33" customFormat="1" ht="15" customHeight="1" x14ac:dyDescent="0.2">
      <c r="A40" s="64">
        <v>36</v>
      </c>
      <c r="B40" s="136" t="s">
        <v>54</v>
      </c>
      <c r="C40" s="136" t="s">
        <v>105</v>
      </c>
      <c r="D40" s="62">
        <v>18.18</v>
      </c>
      <c r="E40" s="62">
        <v>18.88</v>
      </c>
      <c r="F40" s="63">
        <v>18.18</v>
      </c>
    </row>
    <row r="41" spans="1:6" s="33" customFormat="1" ht="15" customHeight="1" x14ac:dyDescent="0.2">
      <c r="A41" s="64">
        <v>37</v>
      </c>
      <c r="B41" s="136" t="s">
        <v>145</v>
      </c>
      <c r="C41" s="136" t="s">
        <v>119</v>
      </c>
      <c r="D41" s="62">
        <v>19.63</v>
      </c>
      <c r="E41" s="62">
        <v>18.71</v>
      </c>
      <c r="F41" s="63">
        <v>18.71</v>
      </c>
    </row>
    <row r="42" spans="1:6" s="33" customFormat="1" ht="15" customHeight="1" x14ac:dyDescent="0.2">
      <c r="A42" s="64">
        <v>38</v>
      </c>
      <c r="B42" s="136" t="s">
        <v>65</v>
      </c>
      <c r="C42" s="136" t="s">
        <v>96</v>
      </c>
      <c r="D42" s="62">
        <v>18.73</v>
      </c>
      <c r="E42" s="62">
        <v>25.82</v>
      </c>
      <c r="F42" s="63">
        <v>18.73</v>
      </c>
    </row>
    <row r="43" spans="1:6" s="33" customFormat="1" ht="15" customHeight="1" x14ac:dyDescent="0.2">
      <c r="A43" s="64">
        <v>39</v>
      </c>
      <c r="B43" s="136" t="s">
        <v>109</v>
      </c>
      <c r="C43" s="136" t="s">
        <v>110</v>
      </c>
      <c r="D43" s="62">
        <v>21.67</v>
      </c>
      <c r="E43" s="62">
        <v>18.77</v>
      </c>
      <c r="F43" s="63">
        <v>18.77</v>
      </c>
    </row>
    <row r="44" spans="1:6" s="33" customFormat="1" ht="15" customHeight="1" x14ac:dyDescent="0.2">
      <c r="A44" s="64">
        <v>40</v>
      </c>
      <c r="B44" s="136" t="s">
        <v>122</v>
      </c>
      <c r="C44" s="136" t="s">
        <v>93</v>
      </c>
      <c r="D44" s="62">
        <v>23.22</v>
      </c>
      <c r="E44" s="62">
        <v>19.09</v>
      </c>
      <c r="F44" s="63">
        <v>19.09</v>
      </c>
    </row>
    <row r="45" spans="1:6" s="33" customFormat="1" ht="15" customHeight="1" x14ac:dyDescent="0.2">
      <c r="A45" s="64">
        <v>41</v>
      </c>
      <c r="B45" s="136" t="s">
        <v>146</v>
      </c>
      <c r="C45" s="136" t="s">
        <v>101</v>
      </c>
      <c r="D45" s="62">
        <v>19.440000000000001</v>
      </c>
      <c r="E45" s="62">
        <v>22.3</v>
      </c>
      <c r="F45" s="63">
        <v>19.440000000000001</v>
      </c>
    </row>
    <row r="46" spans="1:6" s="33" customFormat="1" ht="15" customHeight="1" x14ac:dyDescent="0.2">
      <c r="A46" s="64">
        <v>42</v>
      </c>
      <c r="B46" s="136" t="s">
        <v>77</v>
      </c>
      <c r="C46" s="136" t="s">
        <v>108</v>
      </c>
      <c r="D46" s="62">
        <v>19.86</v>
      </c>
      <c r="E46" s="62">
        <v>19.5</v>
      </c>
      <c r="F46" s="63">
        <v>19.5</v>
      </c>
    </row>
    <row r="47" spans="1:6" s="33" customFormat="1" ht="15" customHeight="1" x14ac:dyDescent="0.2">
      <c r="A47" s="64">
        <v>43</v>
      </c>
      <c r="B47" s="136" t="s">
        <v>67</v>
      </c>
      <c r="C47" s="136" t="s">
        <v>76</v>
      </c>
      <c r="D47" s="62">
        <v>23.05</v>
      </c>
      <c r="E47" s="62">
        <v>19.5</v>
      </c>
      <c r="F47" s="63">
        <v>19.5</v>
      </c>
    </row>
    <row r="48" spans="1:6" s="33" customFormat="1" ht="15" customHeight="1" x14ac:dyDescent="0.2">
      <c r="A48" s="64">
        <v>44</v>
      </c>
      <c r="B48" s="136" t="s">
        <v>147</v>
      </c>
      <c r="C48" s="136" t="s">
        <v>142</v>
      </c>
      <c r="D48" s="62">
        <v>19.77</v>
      </c>
      <c r="E48" s="62">
        <v>99.99</v>
      </c>
      <c r="F48" s="63">
        <v>19.77</v>
      </c>
    </row>
    <row r="49" spans="1:6" s="33" customFormat="1" ht="15" customHeight="1" x14ac:dyDescent="0.2">
      <c r="A49" s="64">
        <v>45</v>
      </c>
      <c r="B49" s="136" t="s">
        <v>49</v>
      </c>
      <c r="C49" s="136" t="s">
        <v>114</v>
      </c>
      <c r="D49" s="62">
        <v>19.850000000000001</v>
      </c>
      <c r="E49" s="62">
        <v>21.41</v>
      </c>
      <c r="F49" s="63">
        <v>19.850000000000001</v>
      </c>
    </row>
    <row r="50" spans="1:6" s="33" customFormat="1" ht="15" customHeight="1" x14ac:dyDescent="0.2">
      <c r="A50" s="64">
        <v>46</v>
      </c>
      <c r="B50" s="136" t="s">
        <v>133</v>
      </c>
      <c r="C50" s="136" t="s">
        <v>93</v>
      </c>
      <c r="D50" s="62">
        <v>21.25</v>
      </c>
      <c r="E50" s="62">
        <v>19.940000000000001</v>
      </c>
      <c r="F50" s="63">
        <v>19.940000000000001</v>
      </c>
    </row>
    <row r="51" spans="1:6" s="33" customFormat="1" ht="15" customHeight="1" x14ac:dyDescent="0.2">
      <c r="A51" s="64">
        <v>47</v>
      </c>
      <c r="B51" s="136" t="s">
        <v>78</v>
      </c>
      <c r="C51" s="136" t="s">
        <v>105</v>
      </c>
      <c r="D51" s="62">
        <v>20.309999999999999</v>
      </c>
      <c r="E51" s="62">
        <v>20.03</v>
      </c>
      <c r="F51" s="63">
        <v>20.03</v>
      </c>
    </row>
    <row r="52" spans="1:6" s="33" customFormat="1" ht="15" customHeight="1" x14ac:dyDescent="0.2">
      <c r="A52" s="64">
        <v>48</v>
      </c>
      <c r="B52" s="136" t="s">
        <v>125</v>
      </c>
      <c r="C52" s="136" t="s">
        <v>110</v>
      </c>
      <c r="D52" s="62">
        <v>21.45</v>
      </c>
      <c r="E52" s="62">
        <v>20.079999999999998</v>
      </c>
      <c r="F52" s="63">
        <v>20.079999999999998</v>
      </c>
    </row>
    <row r="53" spans="1:6" s="33" customFormat="1" ht="15" customHeight="1" x14ac:dyDescent="0.2">
      <c r="A53" s="64">
        <v>49</v>
      </c>
      <c r="B53" s="136" t="s">
        <v>124</v>
      </c>
      <c r="C53" s="136" t="s">
        <v>108</v>
      </c>
      <c r="D53" s="62">
        <v>23.73</v>
      </c>
      <c r="E53" s="62">
        <v>20.68</v>
      </c>
      <c r="F53" s="63">
        <v>20.68</v>
      </c>
    </row>
    <row r="54" spans="1:6" s="33" customFormat="1" ht="15" customHeight="1" x14ac:dyDescent="0.2">
      <c r="A54" s="64">
        <v>50</v>
      </c>
      <c r="B54" s="136" t="s">
        <v>148</v>
      </c>
      <c r="C54" s="136" t="s">
        <v>142</v>
      </c>
      <c r="D54" s="62">
        <v>25.37</v>
      </c>
      <c r="E54" s="62">
        <v>20.82</v>
      </c>
      <c r="F54" s="63">
        <v>20.82</v>
      </c>
    </row>
    <row r="55" spans="1:6" s="33" customFormat="1" ht="15" customHeight="1" x14ac:dyDescent="0.2">
      <c r="A55" s="64">
        <v>51</v>
      </c>
      <c r="B55" s="136" t="s">
        <v>83</v>
      </c>
      <c r="C55" s="136" t="s">
        <v>120</v>
      </c>
      <c r="D55" s="62">
        <v>22.53</v>
      </c>
      <c r="E55" s="62">
        <v>21.72</v>
      </c>
      <c r="F55" s="63">
        <v>21.72</v>
      </c>
    </row>
    <row r="56" spans="1:6" s="33" customFormat="1" ht="15" customHeight="1" x14ac:dyDescent="0.2">
      <c r="A56" s="64">
        <v>52</v>
      </c>
      <c r="B56" s="136" t="s">
        <v>130</v>
      </c>
      <c r="C56" s="136" t="s">
        <v>110</v>
      </c>
      <c r="D56" s="62">
        <v>23.08</v>
      </c>
      <c r="E56" s="62">
        <v>21.85</v>
      </c>
      <c r="F56" s="63">
        <v>21.85</v>
      </c>
    </row>
    <row r="57" spans="1:6" s="33" customFormat="1" ht="15" customHeight="1" x14ac:dyDescent="0.2">
      <c r="A57" s="64">
        <v>53</v>
      </c>
      <c r="B57" s="136" t="s">
        <v>134</v>
      </c>
      <c r="C57" s="136" t="s">
        <v>99</v>
      </c>
      <c r="D57" s="62">
        <v>22.51</v>
      </c>
      <c r="E57" s="62">
        <v>99.99</v>
      </c>
      <c r="F57" s="63">
        <v>22.51</v>
      </c>
    </row>
    <row r="58" spans="1:6" s="33" customFormat="1" ht="15" customHeight="1" x14ac:dyDescent="0.2">
      <c r="A58" s="64">
        <v>54</v>
      </c>
      <c r="B58" s="136" t="s">
        <v>149</v>
      </c>
      <c r="C58" s="136" t="s">
        <v>119</v>
      </c>
      <c r="D58" s="62">
        <v>23.16</v>
      </c>
      <c r="E58" s="62">
        <v>26.75</v>
      </c>
      <c r="F58" s="63">
        <v>23.16</v>
      </c>
    </row>
    <row r="59" spans="1:6" s="33" customFormat="1" ht="15" customHeight="1" x14ac:dyDescent="0.2">
      <c r="A59" s="64">
        <v>55</v>
      </c>
      <c r="B59" s="136" t="s">
        <v>118</v>
      </c>
      <c r="C59" s="136" t="s">
        <v>119</v>
      </c>
      <c r="D59" s="62">
        <v>23.61</v>
      </c>
      <c r="E59" s="62">
        <v>99.99</v>
      </c>
      <c r="F59" s="63">
        <v>23.61</v>
      </c>
    </row>
    <row r="60" spans="1:6" s="33" customFormat="1" ht="15" customHeight="1" x14ac:dyDescent="0.2">
      <c r="A60" s="64">
        <v>56</v>
      </c>
      <c r="B60" s="136" t="s">
        <v>66</v>
      </c>
      <c r="C60" s="136" t="s">
        <v>120</v>
      </c>
      <c r="D60" s="62">
        <v>23.85</v>
      </c>
      <c r="E60" s="62">
        <v>24.12</v>
      </c>
      <c r="F60" s="63">
        <v>23.85</v>
      </c>
    </row>
    <row r="61" spans="1:6" s="33" customFormat="1" ht="15.75" customHeight="1" x14ac:dyDescent="0.2">
      <c r="A61" s="64">
        <v>57</v>
      </c>
      <c r="B61" s="136" t="s">
        <v>136</v>
      </c>
      <c r="C61" s="136" t="s">
        <v>129</v>
      </c>
      <c r="D61" s="62">
        <v>24.39</v>
      </c>
      <c r="E61" s="62">
        <v>99.99</v>
      </c>
      <c r="F61" s="63">
        <v>24.39</v>
      </c>
    </row>
    <row r="62" spans="1:6" s="33" customFormat="1" ht="15.75" customHeight="1" x14ac:dyDescent="0.2">
      <c r="A62" s="64">
        <v>58</v>
      </c>
      <c r="B62" s="136" t="s">
        <v>150</v>
      </c>
      <c r="C62" s="136" t="s">
        <v>105</v>
      </c>
      <c r="D62" s="62">
        <v>24.81</v>
      </c>
      <c r="E62" s="62">
        <v>99.99</v>
      </c>
      <c r="F62" s="63">
        <v>24.81</v>
      </c>
    </row>
    <row r="63" spans="1:6" s="33" customFormat="1" ht="15.75" customHeight="1" x14ac:dyDescent="0.2">
      <c r="A63" s="64">
        <v>59</v>
      </c>
      <c r="B63" s="136" t="s">
        <v>135</v>
      </c>
      <c r="C63" s="136" t="s">
        <v>108</v>
      </c>
      <c r="D63" s="62">
        <v>28.07</v>
      </c>
      <c r="E63" s="62">
        <v>26.08</v>
      </c>
      <c r="F63" s="63">
        <v>26.08</v>
      </c>
    </row>
    <row r="64" spans="1:6" ht="15.75" customHeight="1" x14ac:dyDescent="0.2">
      <c r="A64" s="64">
        <v>60</v>
      </c>
      <c r="B64" s="183" t="s">
        <v>80</v>
      </c>
      <c r="C64" s="136" t="s">
        <v>81</v>
      </c>
      <c r="D64" s="62">
        <v>27.19</v>
      </c>
      <c r="E64" s="62">
        <v>26.7</v>
      </c>
      <c r="F64" s="63">
        <v>26.7</v>
      </c>
    </row>
  </sheetData>
  <mergeCells count="2">
    <mergeCell ref="A1:F2"/>
    <mergeCell ref="A3:F3"/>
  </mergeCells>
  <phoneticPr fontId="25" type="noConversion"/>
  <conditionalFormatting sqref="A5:A64 C5:F64">
    <cfRule type="expression" dxfId="17" priority="1" stopIfTrue="1">
      <formula>$F5=0</formula>
    </cfRule>
  </conditionalFormatting>
  <conditionalFormatting sqref="B5:B64">
    <cfRule type="expression" dxfId="16" priority="2" stopIfTrue="1">
      <formula>$F5=0</formula>
    </cfRule>
    <cfRule type="expression" dxfId="15" priority="3" stopIfTrue="1">
      <formula>G5=1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showGridLines="0" showOutlineSymbols="0" workbookViewId="0">
      <selection activeCell="J34" sqref="J34"/>
    </sheetView>
  </sheetViews>
  <sheetFormatPr defaultRowHeight="12.75" x14ac:dyDescent="0.2"/>
  <cols>
    <col min="1" max="1" width="19.28515625" customWidth="1"/>
    <col min="2" max="2" width="7.140625" customWidth="1"/>
    <col min="4" max="4" width="5" customWidth="1"/>
    <col min="5" max="5" width="18.5703125" customWidth="1"/>
    <col min="10" max="10" width="19.7109375" customWidth="1"/>
    <col min="12" max="12" width="18" customWidth="1"/>
    <col min="14" max="14" width="9.140625" hidden="1" customWidth="1"/>
    <col min="15" max="15" width="13.42578125" hidden="1" customWidth="1"/>
    <col min="16" max="18" width="9.140625" hidden="1" customWidth="1"/>
  </cols>
  <sheetData>
    <row r="1" spans="1:21" ht="34.5" customHeight="1" x14ac:dyDescent="0.2">
      <c r="A1" s="178" t="s">
        <v>55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21" ht="24.75" customHeight="1" x14ac:dyDescent="0.2">
      <c r="A2" s="179" t="s">
        <v>92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21" x14ac:dyDescent="0.2">
      <c r="A3" s="55" t="s">
        <v>56</v>
      </c>
      <c r="B3" s="55"/>
      <c r="C3" s="55"/>
      <c r="D3" s="55"/>
    </row>
    <row r="4" spans="1:21" ht="13.5" thickBot="1" x14ac:dyDescent="0.25">
      <c r="A4" s="65"/>
      <c r="B4" s="66"/>
      <c r="C4" s="67"/>
      <c r="D4" s="68"/>
      <c r="E4" s="172" t="s">
        <v>21</v>
      </c>
      <c r="F4" s="172"/>
      <c r="G4" s="67"/>
      <c r="H4" s="68"/>
      <c r="I4" s="68"/>
      <c r="J4" s="70"/>
      <c r="K4" s="66"/>
      <c r="L4" s="68"/>
      <c r="M4" s="68"/>
      <c r="N4" s="67"/>
      <c r="O4" s="68"/>
      <c r="P4" s="66"/>
      <c r="Q4" s="68"/>
      <c r="R4" s="66"/>
    </row>
    <row r="5" spans="1:21" ht="14.25" thickTop="1" thickBot="1" x14ac:dyDescent="0.25">
      <c r="A5" s="176" t="s">
        <v>68</v>
      </c>
      <c r="B5" s="177">
        <v>13.38</v>
      </c>
      <c r="C5" s="69" t="s">
        <v>30</v>
      </c>
      <c r="E5" s="172"/>
      <c r="F5" s="172"/>
      <c r="G5" s="67"/>
      <c r="H5" s="68"/>
      <c r="I5" s="68"/>
      <c r="J5" s="70"/>
      <c r="K5" s="66"/>
      <c r="L5" s="68"/>
      <c r="M5" s="68"/>
      <c r="N5" s="166">
        <v>13.38</v>
      </c>
      <c r="O5" s="68"/>
      <c r="P5" s="66"/>
      <c r="Q5" s="68"/>
      <c r="R5" s="66"/>
    </row>
    <row r="6" spans="1:21" ht="14.25" thickTop="1" thickBot="1" x14ac:dyDescent="0.25">
      <c r="A6" s="176"/>
      <c r="B6" s="177"/>
      <c r="C6" s="101"/>
      <c r="D6" s="102"/>
      <c r="E6" s="70"/>
      <c r="F6" s="66"/>
      <c r="G6" s="67"/>
      <c r="H6" s="68"/>
      <c r="I6" s="68"/>
      <c r="J6" s="70"/>
      <c r="K6" s="66"/>
      <c r="L6" s="68"/>
      <c r="M6" s="68"/>
      <c r="N6" s="166"/>
      <c r="O6" s="68"/>
      <c r="P6" s="66"/>
      <c r="Q6" s="68"/>
      <c r="R6" s="66"/>
    </row>
    <row r="7" spans="1:21" ht="14.25" thickTop="1" thickBot="1" x14ac:dyDescent="0.25">
      <c r="A7" s="167" t="s">
        <v>20</v>
      </c>
      <c r="B7" s="167"/>
      <c r="C7" s="103"/>
      <c r="D7" s="102"/>
      <c r="E7" s="173" t="s">
        <v>68</v>
      </c>
      <c r="F7" s="174">
        <v>13.76</v>
      </c>
      <c r="G7" s="69" t="s">
        <v>30</v>
      </c>
      <c r="H7" s="68"/>
      <c r="I7" s="68"/>
      <c r="J7" s="70"/>
      <c r="K7" s="66"/>
      <c r="L7" s="166" t="s">
        <v>24</v>
      </c>
      <c r="M7" s="166"/>
      <c r="N7" s="166">
        <v>13.38</v>
      </c>
      <c r="O7" s="68"/>
      <c r="P7" s="163">
        <v>13.76</v>
      </c>
      <c r="Q7" s="68"/>
      <c r="R7" s="66"/>
    </row>
    <row r="8" spans="1:21" ht="14.25" thickTop="1" thickBot="1" x14ac:dyDescent="0.25">
      <c r="A8" s="167"/>
      <c r="B8" s="167"/>
      <c r="C8" s="104"/>
      <c r="D8" s="105"/>
      <c r="E8" s="173"/>
      <c r="F8" s="174"/>
      <c r="G8" s="106"/>
      <c r="H8" s="68"/>
      <c r="I8" s="68"/>
      <c r="J8" s="172"/>
      <c r="K8" s="172"/>
      <c r="L8" s="166"/>
      <c r="M8" s="166"/>
      <c r="N8" s="166"/>
      <c r="O8" s="68"/>
      <c r="P8" s="163"/>
      <c r="Q8" s="68"/>
      <c r="R8" s="66"/>
    </row>
    <row r="9" spans="1:21" ht="14.25" thickTop="1" thickBot="1" x14ac:dyDescent="0.25">
      <c r="A9" s="176" t="s">
        <v>64</v>
      </c>
      <c r="B9" s="177">
        <v>18.88</v>
      </c>
      <c r="C9" s="107" t="s">
        <v>31</v>
      </c>
      <c r="E9" s="67"/>
      <c r="F9" s="71"/>
      <c r="G9" s="108"/>
      <c r="H9" s="68"/>
      <c r="I9" s="68"/>
      <c r="J9" s="172"/>
      <c r="K9" s="172"/>
      <c r="L9" s="68"/>
      <c r="M9" s="68"/>
      <c r="N9" s="166">
        <v>18.88</v>
      </c>
      <c r="O9" s="68"/>
      <c r="P9" s="66"/>
      <c r="Q9" s="68"/>
      <c r="R9" s="66"/>
    </row>
    <row r="10" spans="1:21" ht="14.25" thickTop="1" thickBot="1" x14ac:dyDescent="0.25">
      <c r="A10" s="176"/>
      <c r="B10" s="177"/>
      <c r="E10" s="67"/>
      <c r="F10" s="71"/>
      <c r="G10" s="108"/>
      <c r="H10" s="68"/>
      <c r="I10" s="68"/>
      <c r="J10" s="70"/>
      <c r="K10" s="66"/>
      <c r="L10" s="68"/>
      <c r="M10" s="68"/>
      <c r="N10" s="166"/>
      <c r="O10" s="68"/>
      <c r="P10" s="66"/>
      <c r="Q10" s="68"/>
      <c r="R10" s="66"/>
    </row>
    <row r="11" spans="1:21" ht="14.25" thickTop="1" thickBot="1" x14ac:dyDescent="0.25">
      <c r="A11" s="109"/>
      <c r="B11" s="110"/>
      <c r="E11" s="172" t="s">
        <v>22</v>
      </c>
      <c r="F11" s="172"/>
      <c r="G11" s="108"/>
      <c r="H11" s="72"/>
      <c r="I11" s="72"/>
      <c r="J11" s="72"/>
      <c r="K11" s="69" t="s">
        <v>30</v>
      </c>
      <c r="L11" s="173" t="s">
        <v>68</v>
      </c>
      <c r="M11" s="174">
        <v>13.4</v>
      </c>
      <c r="N11" s="68"/>
      <c r="O11" s="66"/>
      <c r="P11" s="169">
        <v>13.76</v>
      </c>
      <c r="Q11" s="170">
        <v>13.4</v>
      </c>
      <c r="S11" s="171" t="s">
        <v>4</v>
      </c>
      <c r="T11" s="171"/>
      <c r="U11" s="171"/>
    </row>
    <row r="12" spans="1:21" ht="14.25" thickTop="1" thickBot="1" x14ac:dyDescent="0.25">
      <c r="A12" s="111"/>
      <c r="B12" s="112"/>
      <c r="E12" s="172"/>
      <c r="F12" s="172"/>
      <c r="G12" s="108"/>
      <c r="H12" s="113"/>
      <c r="I12" s="114"/>
      <c r="J12" s="115"/>
      <c r="K12" s="116"/>
      <c r="L12" s="173"/>
      <c r="M12" s="174"/>
      <c r="N12" s="68"/>
      <c r="O12" s="66"/>
      <c r="P12" s="170"/>
      <c r="Q12" s="170"/>
      <c r="S12" s="171"/>
      <c r="T12" s="171"/>
      <c r="U12" s="171"/>
    </row>
    <row r="13" spans="1:21" ht="14.25" thickTop="1" thickBot="1" x14ac:dyDescent="0.25">
      <c r="A13" s="164" t="s">
        <v>102</v>
      </c>
      <c r="B13" s="175">
        <v>19.5</v>
      </c>
      <c r="C13" s="69" t="s">
        <v>30</v>
      </c>
      <c r="E13" s="67"/>
      <c r="F13" s="71"/>
      <c r="G13" s="108"/>
      <c r="H13" s="117"/>
      <c r="I13" s="118"/>
      <c r="J13" s="67"/>
      <c r="K13" s="66"/>
      <c r="L13" s="115"/>
      <c r="M13" s="115"/>
      <c r="N13" s="166">
        <v>19.5</v>
      </c>
      <c r="S13" s="56"/>
      <c r="T13" s="56"/>
      <c r="U13" s="56"/>
    </row>
    <row r="14" spans="1:21" ht="14.25" thickTop="1" thickBot="1" x14ac:dyDescent="0.25">
      <c r="A14" s="164"/>
      <c r="B14" s="175"/>
      <c r="C14" s="101"/>
      <c r="D14" s="102"/>
      <c r="E14" s="67"/>
      <c r="F14" s="71"/>
      <c r="G14" s="108"/>
      <c r="H14" s="117"/>
      <c r="I14" s="118"/>
      <c r="J14" s="67" t="s">
        <v>27</v>
      </c>
      <c r="K14" s="66"/>
      <c r="L14" s="72"/>
      <c r="M14" s="72"/>
      <c r="N14" s="166"/>
      <c r="S14" s="56"/>
      <c r="T14" s="56"/>
      <c r="U14" s="56"/>
    </row>
    <row r="15" spans="1:21" ht="14.25" thickTop="1" thickBot="1" x14ac:dyDescent="0.25">
      <c r="A15" s="167" t="s">
        <v>23</v>
      </c>
      <c r="B15" s="167"/>
      <c r="C15" s="103"/>
      <c r="D15" s="102"/>
      <c r="E15" s="168" t="s">
        <v>40</v>
      </c>
      <c r="F15" s="165">
        <v>15.32</v>
      </c>
      <c r="G15" s="107" t="s">
        <v>31</v>
      </c>
      <c r="H15" s="117"/>
      <c r="I15" s="118"/>
      <c r="J15" s="67"/>
      <c r="K15" s="66"/>
      <c r="L15" s="72"/>
      <c r="M15" s="72"/>
      <c r="N15" s="166">
        <v>14.55</v>
      </c>
      <c r="P15" s="163">
        <v>15.32</v>
      </c>
      <c r="S15" s="56"/>
      <c r="T15" s="56"/>
      <c r="U15" s="56"/>
    </row>
    <row r="16" spans="1:21" ht="14.25" thickTop="1" thickBot="1" x14ac:dyDescent="0.25">
      <c r="A16" s="167"/>
      <c r="B16" s="167"/>
      <c r="C16" s="104"/>
      <c r="D16" s="105"/>
      <c r="E16" s="168"/>
      <c r="F16" s="165"/>
      <c r="G16" s="69"/>
      <c r="H16" s="117"/>
      <c r="I16" s="119" t="s">
        <v>30</v>
      </c>
      <c r="J16" s="173" t="s">
        <v>40</v>
      </c>
      <c r="K16" s="174">
        <v>17.38</v>
      </c>
      <c r="L16" s="72"/>
      <c r="M16" s="72"/>
      <c r="N16" s="166"/>
      <c r="P16" s="163"/>
      <c r="Q16" s="170">
        <v>17.38</v>
      </c>
      <c r="S16" s="171" t="s">
        <v>37</v>
      </c>
      <c r="T16" s="171"/>
      <c r="U16" s="171"/>
    </row>
    <row r="17" spans="1:21" ht="14.25" thickTop="1" thickBot="1" x14ac:dyDescent="0.25">
      <c r="A17" s="164" t="s">
        <v>40</v>
      </c>
      <c r="B17" s="165">
        <v>14.55</v>
      </c>
      <c r="C17" s="107" t="s">
        <v>31</v>
      </c>
      <c r="E17" s="67"/>
      <c r="F17" s="71"/>
      <c r="G17" s="67"/>
      <c r="H17" s="68"/>
      <c r="I17" s="68"/>
      <c r="J17" s="173"/>
      <c r="K17" s="174"/>
      <c r="L17" s="72"/>
      <c r="M17" s="72"/>
      <c r="N17" s="166">
        <v>14.55</v>
      </c>
      <c r="Q17" s="170"/>
      <c r="S17" s="171"/>
      <c r="T17" s="171"/>
      <c r="U17" s="171"/>
    </row>
    <row r="18" spans="1:21" ht="14.25" thickTop="1" thickBot="1" x14ac:dyDescent="0.25">
      <c r="A18" s="164"/>
      <c r="B18" s="165"/>
      <c r="E18" s="67"/>
      <c r="F18" s="71"/>
      <c r="G18" s="67"/>
      <c r="H18" s="68"/>
      <c r="I18" s="68"/>
      <c r="J18" s="67"/>
      <c r="K18" s="66"/>
      <c r="L18" s="72"/>
      <c r="M18" s="72"/>
      <c r="N18" s="166"/>
      <c r="S18" s="56"/>
      <c r="T18" s="56"/>
      <c r="U18" s="56"/>
    </row>
    <row r="19" spans="1:21" ht="13.5" thickTop="1" x14ac:dyDescent="0.2">
      <c r="A19" s="120"/>
      <c r="B19" s="121"/>
      <c r="E19" s="122"/>
      <c r="F19" s="122"/>
      <c r="G19" s="122"/>
      <c r="H19" s="123"/>
      <c r="I19" s="123"/>
      <c r="J19" s="122"/>
      <c r="K19" s="124"/>
      <c r="L19" s="72"/>
      <c r="M19" s="57"/>
      <c r="Q19" s="170">
        <v>13.69</v>
      </c>
      <c r="R19" s="170">
        <v>13.4</v>
      </c>
      <c r="S19" s="56"/>
      <c r="T19" s="56"/>
      <c r="U19" s="56"/>
    </row>
    <row r="20" spans="1:21" ht="13.5" thickBot="1" x14ac:dyDescent="0.25">
      <c r="A20" s="73"/>
      <c r="B20" s="74"/>
      <c r="E20" s="67"/>
      <c r="F20" s="67"/>
      <c r="G20" s="67"/>
      <c r="H20" s="68"/>
      <c r="I20" s="68"/>
      <c r="J20" s="67"/>
      <c r="K20" s="66"/>
      <c r="L20" s="75"/>
      <c r="M20" s="57"/>
      <c r="Q20" s="170"/>
      <c r="R20" s="170"/>
      <c r="S20" s="56"/>
      <c r="T20" s="56"/>
      <c r="U20" s="56"/>
    </row>
    <row r="21" spans="1:21" ht="14.25" thickTop="1" thickBot="1" x14ac:dyDescent="0.25">
      <c r="A21" s="176" t="s">
        <v>69</v>
      </c>
      <c r="B21" s="177">
        <v>18.82</v>
      </c>
      <c r="C21" s="69" t="s">
        <v>30</v>
      </c>
      <c r="E21" s="67"/>
      <c r="F21" s="71"/>
      <c r="G21" s="67"/>
      <c r="H21" s="68"/>
      <c r="I21" s="68"/>
      <c r="J21" s="67"/>
      <c r="K21" s="66"/>
      <c r="L21" s="72"/>
      <c r="M21" s="57"/>
      <c r="N21" s="166">
        <v>18.82</v>
      </c>
      <c r="S21" s="56"/>
      <c r="T21" s="56"/>
      <c r="U21" s="56"/>
    </row>
    <row r="22" spans="1:21" ht="14.25" thickTop="1" thickBot="1" x14ac:dyDescent="0.25">
      <c r="A22" s="176"/>
      <c r="B22" s="177"/>
      <c r="C22" s="101"/>
      <c r="D22" s="102"/>
      <c r="E22" s="67"/>
      <c r="F22" s="71"/>
      <c r="G22" s="67"/>
      <c r="H22" s="68"/>
      <c r="I22" s="125" t="s">
        <v>31</v>
      </c>
      <c r="J22" s="168" t="s">
        <v>69</v>
      </c>
      <c r="K22" s="165">
        <v>13.69</v>
      </c>
      <c r="L22" s="72"/>
      <c r="M22" s="57"/>
      <c r="N22" s="166"/>
      <c r="Q22" s="170">
        <v>13.69</v>
      </c>
      <c r="S22" s="171" t="s">
        <v>6</v>
      </c>
      <c r="T22" s="171"/>
      <c r="U22" s="171"/>
    </row>
    <row r="23" spans="1:21" ht="14.25" thickTop="1" thickBot="1" x14ac:dyDescent="0.25">
      <c r="A23" s="167" t="s">
        <v>25</v>
      </c>
      <c r="B23" s="167"/>
      <c r="C23" s="103"/>
      <c r="D23" s="102"/>
      <c r="E23" s="173" t="s">
        <v>69</v>
      </c>
      <c r="F23" s="174">
        <v>16.190000000000001</v>
      </c>
      <c r="G23" s="69" t="s">
        <v>30</v>
      </c>
      <c r="H23" s="117"/>
      <c r="I23" s="126"/>
      <c r="J23" s="168"/>
      <c r="K23" s="165"/>
      <c r="L23" s="72"/>
      <c r="M23" s="57"/>
      <c r="N23" s="166">
        <v>18.82</v>
      </c>
      <c r="P23" s="163">
        <v>16.190000000000001</v>
      </c>
      <c r="Q23" s="170"/>
      <c r="S23" s="171"/>
      <c r="T23" s="171"/>
      <c r="U23" s="171"/>
    </row>
    <row r="24" spans="1:21" ht="14.25" thickTop="1" thickBot="1" x14ac:dyDescent="0.25">
      <c r="A24" s="167"/>
      <c r="B24" s="167"/>
      <c r="C24" s="104"/>
      <c r="D24" s="105"/>
      <c r="E24" s="173"/>
      <c r="F24" s="174"/>
      <c r="G24" s="106"/>
      <c r="H24" s="117"/>
      <c r="I24" s="118"/>
      <c r="J24" s="67"/>
      <c r="K24" s="66"/>
      <c r="L24" s="72"/>
      <c r="M24" s="57"/>
      <c r="N24" s="166"/>
      <c r="P24" s="163"/>
      <c r="S24" s="56"/>
      <c r="T24" s="56"/>
      <c r="U24" s="56"/>
    </row>
    <row r="25" spans="1:21" ht="14.25" thickTop="1" thickBot="1" x14ac:dyDescent="0.25">
      <c r="A25" s="176" t="s">
        <v>70</v>
      </c>
      <c r="B25" s="177" t="s">
        <v>138</v>
      </c>
      <c r="C25" s="107" t="s">
        <v>31</v>
      </c>
      <c r="E25" s="67"/>
      <c r="F25" s="71"/>
      <c r="G25" s="108"/>
      <c r="H25" s="117"/>
      <c r="I25" s="118"/>
      <c r="J25" s="67"/>
      <c r="K25" s="66"/>
      <c r="L25" s="72"/>
      <c r="M25" s="57"/>
      <c r="N25" s="166">
        <v>100</v>
      </c>
      <c r="S25" s="56"/>
      <c r="T25" s="56"/>
      <c r="U25" s="56"/>
    </row>
    <row r="26" spans="1:21" ht="14.25" thickTop="1" thickBot="1" x14ac:dyDescent="0.25">
      <c r="A26" s="176"/>
      <c r="B26" s="177"/>
      <c r="E26" s="67"/>
      <c r="F26" s="71"/>
      <c r="G26" s="108"/>
      <c r="H26" s="117"/>
      <c r="I26" s="118"/>
      <c r="J26" s="67"/>
      <c r="K26" s="66"/>
      <c r="L26" s="127"/>
      <c r="M26" s="127"/>
      <c r="N26" s="166"/>
      <c r="O26" s="66"/>
      <c r="S26" s="56"/>
      <c r="T26" s="56"/>
      <c r="U26" s="56"/>
    </row>
    <row r="27" spans="1:21" ht="14.25" thickTop="1" thickBot="1" x14ac:dyDescent="0.25">
      <c r="A27" s="109"/>
      <c r="B27" s="110"/>
      <c r="E27" s="172" t="s">
        <v>26</v>
      </c>
      <c r="F27" s="172"/>
      <c r="G27" s="108"/>
      <c r="H27" s="128"/>
      <c r="I27" s="127"/>
      <c r="J27" s="127"/>
      <c r="K27" s="107" t="s">
        <v>31</v>
      </c>
      <c r="L27" s="168" t="s">
        <v>39</v>
      </c>
      <c r="M27" s="165">
        <v>14.57</v>
      </c>
      <c r="N27" s="72"/>
      <c r="O27" s="76"/>
      <c r="P27" s="169">
        <v>14.77</v>
      </c>
      <c r="Q27" s="170">
        <v>14.57</v>
      </c>
      <c r="S27" s="171" t="s">
        <v>5</v>
      </c>
      <c r="T27" s="171"/>
      <c r="U27" s="171"/>
    </row>
    <row r="28" spans="1:21" ht="14.25" thickTop="1" thickBot="1" x14ac:dyDescent="0.25">
      <c r="A28" s="111"/>
      <c r="B28" s="112"/>
      <c r="E28" s="172"/>
      <c r="F28" s="172"/>
      <c r="G28" s="108"/>
      <c r="H28" s="114"/>
      <c r="I28" s="115"/>
      <c r="J28" s="115"/>
      <c r="K28" s="116"/>
      <c r="L28" s="168"/>
      <c r="M28" s="165"/>
      <c r="N28" s="68"/>
      <c r="O28" s="66"/>
      <c r="P28" s="170"/>
      <c r="Q28" s="170"/>
      <c r="S28" s="171"/>
      <c r="T28" s="171"/>
      <c r="U28" s="171"/>
    </row>
    <row r="29" spans="1:21" ht="14.25" thickTop="1" thickBot="1" x14ac:dyDescent="0.25">
      <c r="A29" s="164" t="s">
        <v>94</v>
      </c>
      <c r="B29" s="175" t="s">
        <v>138</v>
      </c>
      <c r="C29" s="69" t="s">
        <v>30</v>
      </c>
      <c r="E29" s="67"/>
      <c r="F29" s="71"/>
      <c r="G29" s="108"/>
      <c r="H29" s="68"/>
      <c r="I29" s="68"/>
      <c r="J29" s="67"/>
      <c r="K29" s="66"/>
      <c r="L29" s="68"/>
      <c r="M29" s="68"/>
      <c r="N29" s="166">
        <v>100</v>
      </c>
      <c r="O29" s="66"/>
    </row>
    <row r="30" spans="1:21" ht="14.25" thickTop="1" thickBot="1" x14ac:dyDescent="0.25">
      <c r="A30" s="164"/>
      <c r="B30" s="175"/>
      <c r="C30" s="101"/>
      <c r="D30" s="102"/>
      <c r="E30" s="67"/>
      <c r="F30" s="71"/>
      <c r="G30" s="108"/>
      <c r="H30" s="68"/>
      <c r="I30" s="68"/>
      <c r="J30" s="67"/>
      <c r="K30" s="66"/>
      <c r="L30" s="68"/>
      <c r="M30" s="68"/>
      <c r="N30" s="166"/>
      <c r="O30" s="66"/>
    </row>
    <row r="31" spans="1:21" ht="14.25" thickTop="1" thickBot="1" x14ac:dyDescent="0.25">
      <c r="A31" s="167" t="s">
        <v>28</v>
      </c>
      <c r="B31" s="167"/>
      <c r="C31" s="103"/>
      <c r="D31" s="102"/>
      <c r="E31" s="168" t="s">
        <v>39</v>
      </c>
      <c r="F31" s="165">
        <v>14.77</v>
      </c>
      <c r="G31" s="107" t="s">
        <v>31</v>
      </c>
      <c r="H31" s="68"/>
      <c r="I31" s="68"/>
      <c r="J31" s="67"/>
      <c r="K31" s="66"/>
      <c r="L31" s="68"/>
      <c r="M31" s="68"/>
      <c r="N31" s="166">
        <v>15.08</v>
      </c>
      <c r="O31" s="66"/>
      <c r="P31" s="163">
        <v>14.77</v>
      </c>
    </row>
    <row r="32" spans="1:21" ht="14.25" thickTop="1" thickBot="1" x14ac:dyDescent="0.25">
      <c r="A32" s="167"/>
      <c r="B32" s="167"/>
      <c r="C32" s="104"/>
      <c r="D32" s="105"/>
      <c r="E32" s="168"/>
      <c r="F32" s="165"/>
      <c r="G32" s="129"/>
      <c r="H32" s="68"/>
      <c r="I32" s="68"/>
      <c r="J32" s="67"/>
      <c r="K32" s="66"/>
      <c r="L32" s="68"/>
      <c r="M32" s="68"/>
      <c r="N32" s="166"/>
      <c r="O32" s="66"/>
      <c r="P32" s="163"/>
    </row>
    <row r="33" spans="1:15" ht="14.25" thickTop="1" thickBot="1" x14ac:dyDescent="0.25">
      <c r="A33" s="164" t="s">
        <v>39</v>
      </c>
      <c r="B33" s="165">
        <v>15.08</v>
      </c>
      <c r="C33" s="107" t="s">
        <v>31</v>
      </c>
      <c r="E33" s="67"/>
      <c r="F33" s="71"/>
      <c r="G33" s="67"/>
      <c r="H33" s="68"/>
      <c r="I33" s="68"/>
      <c r="J33" s="67"/>
      <c r="K33" s="66"/>
      <c r="L33" s="68"/>
      <c r="M33" s="68"/>
      <c r="N33" s="166">
        <v>15.08</v>
      </c>
      <c r="O33" s="66"/>
    </row>
    <row r="34" spans="1:15" ht="14.25" thickTop="1" thickBot="1" x14ac:dyDescent="0.25">
      <c r="A34" s="164"/>
      <c r="B34" s="165"/>
      <c r="E34" s="67"/>
      <c r="F34" s="71"/>
      <c r="G34" s="67"/>
      <c r="H34" s="68"/>
      <c r="I34" s="68"/>
      <c r="J34" s="67"/>
      <c r="K34" s="66"/>
      <c r="L34" s="68"/>
      <c r="M34" s="68"/>
      <c r="N34" s="166"/>
      <c r="O34" s="66"/>
    </row>
    <row r="35" spans="1:15" ht="13.5" thickTop="1" x14ac:dyDescent="0.2"/>
    <row r="36" spans="1:15" x14ac:dyDescent="0.2">
      <c r="I36" t="s">
        <v>82</v>
      </c>
    </row>
  </sheetData>
  <protectedRanges>
    <protectedRange sqref="B5:B6" name="Oblast1_2"/>
    <protectedRange sqref="B9:B10" name="Oblast2_2"/>
    <protectedRange sqref="B13:B14" name="Oblast3_2"/>
    <protectedRange sqref="B17:B18" name="Oblast4_2"/>
    <protectedRange sqref="B21:B22" name="Oblast5_2"/>
    <protectedRange sqref="B25:B26" name="Oblast6_2"/>
    <protectedRange sqref="B29:B30" name="Oblast7_2"/>
    <protectedRange sqref="B33:B34" name="Oblast8_2"/>
    <protectedRange sqref="F7:F8" name="Oblast9_2"/>
    <protectedRange sqref="F15:F16" name="Oblast10_2"/>
    <protectedRange sqref="F23:F24" name="Oblast11_2"/>
    <protectedRange sqref="F31:F32" name="Oblast12_2"/>
    <protectedRange sqref="K16:K17" name="Oblast13_2"/>
    <protectedRange sqref="K22:K23" name="Oblast14_2"/>
    <protectedRange sqref="M11:M12" name="Oblast15_2"/>
    <protectedRange sqref="M27:M28" name="Oblast16_2"/>
  </protectedRanges>
  <mergeCells count="71">
    <mergeCell ref="A31:B32"/>
    <mergeCell ref="E31:E32"/>
    <mergeCell ref="F31:F32"/>
    <mergeCell ref="N31:N32"/>
    <mergeCell ref="P31:P32"/>
    <mergeCell ref="A33:A34"/>
    <mergeCell ref="B33:B34"/>
    <mergeCell ref="N33:N34"/>
    <mergeCell ref="L27:L28"/>
    <mergeCell ref="M27:M28"/>
    <mergeCell ref="P27:P28"/>
    <mergeCell ref="Q27:Q28"/>
    <mergeCell ref="S27:U28"/>
    <mergeCell ref="A29:A30"/>
    <mergeCell ref="B29:B30"/>
    <mergeCell ref="N29:N30"/>
    <mergeCell ref="K22:K23"/>
    <mergeCell ref="A23:B24"/>
    <mergeCell ref="E23:E24"/>
    <mergeCell ref="F23:F24"/>
    <mergeCell ref="N23:N24"/>
    <mergeCell ref="P23:P24"/>
    <mergeCell ref="Q16:Q17"/>
    <mergeCell ref="S16:U17"/>
    <mergeCell ref="A17:A18"/>
    <mergeCell ref="B17:B18"/>
    <mergeCell ref="N17:N18"/>
    <mergeCell ref="Q19:Q20"/>
    <mergeCell ref="R19:R20"/>
    <mergeCell ref="A13:A14"/>
    <mergeCell ref="B13:B14"/>
    <mergeCell ref="N13:N14"/>
    <mergeCell ref="A15:B16"/>
    <mergeCell ref="E15:E16"/>
    <mergeCell ref="F15:F16"/>
    <mergeCell ref="N15:N16"/>
    <mergeCell ref="J16:J17"/>
    <mergeCell ref="K16:K17"/>
    <mergeCell ref="B9:B10"/>
    <mergeCell ref="N9:N10"/>
    <mergeCell ref="E11:F12"/>
    <mergeCell ref="L11:L12"/>
    <mergeCell ref="M11:M12"/>
    <mergeCell ref="P11:P12"/>
    <mergeCell ref="E7:E8"/>
    <mergeCell ref="F7:F8"/>
    <mergeCell ref="L7:M8"/>
    <mergeCell ref="N7:N8"/>
    <mergeCell ref="P7:P8"/>
    <mergeCell ref="J8:K9"/>
    <mergeCell ref="A2:M2"/>
    <mergeCell ref="E4:F5"/>
    <mergeCell ref="A5:A6"/>
    <mergeCell ref="B5:B6"/>
    <mergeCell ref="N5:N6"/>
    <mergeCell ref="A1:M1"/>
    <mergeCell ref="A7:B8"/>
    <mergeCell ref="A21:A22"/>
    <mergeCell ref="B21:B22"/>
    <mergeCell ref="A25:A26"/>
    <mergeCell ref="B25:B26"/>
    <mergeCell ref="A9:A10"/>
    <mergeCell ref="Q11:Q12"/>
    <mergeCell ref="S11:U12"/>
    <mergeCell ref="P15:P16"/>
    <mergeCell ref="Q22:Q23"/>
    <mergeCell ref="S22:U23"/>
    <mergeCell ref="N21:N22"/>
    <mergeCell ref="J22:J23"/>
    <mergeCell ref="N25:N26"/>
    <mergeCell ref="E27:F28"/>
  </mergeCells>
  <phoneticPr fontId="25" type="noConversion"/>
  <conditionalFormatting sqref="A7 A11:B13 A15 A23 A31 A19:A21 A27:A29 B18:B22 B26:B30 B34 I27:K28 C4:D4 M27:O28 E9:E11 E6 E17:E19 E13:E14 E25:E27 E21:E22 E33:E34 J4:K7 B14 G4:H34 I4:I10 J10:K10 A33:C33 N11:O12 L4:L10 I11:K12 J24:J26 I13:I26 M26 N13:N18 P31:P32 J13:J15 B4:B6 A4:A5 C5 A9:C9 C13 A17:C17 C21 A25:C25 C29 E29:E30 N4:R10 O26 N21:N26 I29:O34 P15:P16 P23:P24 F6:F10 F13:F18 F21:F26 F29:F34 M4:M18 K13:L26 J18:J21">
    <cfRule type="cellIs" dxfId="14" priority="1" stopIfTrue="1" operator="equal">
      <formula>0</formula>
    </cfRule>
  </conditionalFormatting>
  <conditionalFormatting sqref="E7:E8">
    <cfRule type="expression" dxfId="13" priority="2" stopIfTrue="1">
      <formula>$B$5+$B$9=0</formula>
    </cfRule>
  </conditionalFormatting>
  <conditionalFormatting sqref="E15:E16">
    <cfRule type="expression" dxfId="12" priority="3" stopIfTrue="1">
      <formula>$B$13+$B$17=0</formula>
    </cfRule>
  </conditionalFormatting>
  <conditionalFormatting sqref="E23:E24">
    <cfRule type="expression" dxfId="11" priority="4" stopIfTrue="1">
      <formula>$B$21+$B$25=0</formula>
    </cfRule>
  </conditionalFormatting>
  <conditionalFormatting sqref="E31:E32">
    <cfRule type="expression" dxfId="10" priority="5" stopIfTrue="1">
      <formula>$B$29+$B$33=0</formula>
    </cfRule>
  </conditionalFormatting>
  <conditionalFormatting sqref="J16:J17 L11:L12">
    <cfRule type="expression" dxfId="9" priority="6" stopIfTrue="1">
      <formula>$F$7+$F$15=0</formula>
    </cfRule>
  </conditionalFormatting>
  <conditionalFormatting sqref="J22:J23 L27:L28">
    <cfRule type="expression" dxfId="8" priority="7" stopIfTrue="1">
      <formula>$F$23+$F$31=0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showOutlineSymbols="0" workbookViewId="0">
      <selection activeCell="B5" sqref="B5:B7"/>
    </sheetView>
  </sheetViews>
  <sheetFormatPr defaultRowHeight="12.75" x14ac:dyDescent="0.2"/>
  <cols>
    <col min="1" max="1" width="9.140625" style="28"/>
    <col min="2" max="2" width="20.5703125" customWidth="1"/>
    <col min="3" max="3" width="33.7109375" customWidth="1"/>
    <col min="4" max="5" width="9.140625" style="30"/>
    <col min="6" max="6" width="14" style="28" customWidth="1"/>
  </cols>
  <sheetData>
    <row r="1" spans="1:6" x14ac:dyDescent="0.2">
      <c r="A1" s="161" t="s">
        <v>29</v>
      </c>
      <c r="B1" s="161"/>
      <c r="C1" s="161"/>
      <c r="D1" s="161"/>
      <c r="E1" s="161"/>
      <c r="F1" s="161"/>
    </row>
    <row r="2" spans="1:6" x14ac:dyDescent="0.2">
      <c r="A2" s="161"/>
      <c r="B2" s="161"/>
      <c r="C2" s="161"/>
      <c r="D2" s="161"/>
      <c r="E2" s="161"/>
      <c r="F2" s="161"/>
    </row>
    <row r="3" spans="1:6" ht="13.5" thickBot="1" x14ac:dyDescent="0.25">
      <c r="A3" s="162" t="s">
        <v>91</v>
      </c>
      <c r="B3" s="162"/>
      <c r="C3" s="162"/>
      <c r="D3" s="162"/>
      <c r="E3" s="162"/>
      <c r="F3" s="162"/>
    </row>
    <row r="4" spans="1:6" ht="17.25" customHeight="1" x14ac:dyDescent="0.2">
      <c r="A4" s="77" t="s">
        <v>15</v>
      </c>
      <c r="B4" s="78" t="s">
        <v>1</v>
      </c>
      <c r="C4" s="78" t="s">
        <v>16</v>
      </c>
      <c r="D4" s="79" t="s">
        <v>17</v>
      </c>
      <c r="E4" s="79" t="s">
        <v>18</v>
      </c>
      <c r="F4" s="80" t="s">
        <v>19</v>
      </c>
    </row>
    <row r="5" spans="1:6" x14ac:dyDescent="0.2">
      <c r="A5" s="64">
        <v>1</v>
      </c>
      <c r="B5" s="81" t="s">
        <v>38</v>
      </c>
      <c r="C5" s="81" t="s">
        <v>93</v>
      </c>
      <c r="D5" s="82">
        <v>16.22</v>
      </c>
      <c r="E5" s="82">
        <v>15.62</v>
      </c>
      <c r="F5" s="83">
        <v>15.62</v>
      </c>
    </row>
    <row r="6" spans="1:6" x14ac:dyDescent="0.2">
      <c r="A6" s="64">
        <v>2</v>
      </c>
      <c r="B6" s="81" t="s">
        <v>94</v>
      </c>
      <c r="C6" s="81" t="s">
        <v>95</v>
      </c>
      <c r="D6" s="82">
        <v>16.34</v>
      </c>
      <c r="E6" s="82">
        <v>15.88</v>
      </c>
      <c r="F6" s="83">
        <v>15.88</v>
      </c>
    </row>
    <row r="7" spans="1:6" x14ac:dyDescent="0.2">
      <c r="A7" s="64">
        <v>3</v>
      </c>
      <c r="B7" s="81" t="s">
        <v>70</v>
      </c>
      <c r="C7" s="81" t="s">
        <v>96</v>
      </c>
      <c r="D7" s="82">
        <v>21.34</v>
      </c>
      <c r="E7" s="82">
        <v>16.05</v>
      </c>
      <c r="F7" s="83">
        <v>16.05</v>
      </c>
    </row>
    <row r="8" spans="1:6" x14ac:dyDescent="0.2">
      <c r="A8" s="64">
        <v>4</v>
      </c>
      <c r="B8" s="81" t="s">
        <v>97</v>
      </c>
      <c r="C8" s="81" t="s">
        <v>98</v>
      </c>
      <c r="D8" s="82">
        <v>16.72</v>
      </c>
      <c r="E8" s="82">
        <v>16.170000000000002</v>
      </c>
      <c r="F8" s="83">
        <v>16.170000000000002</v>
      </c>
    </row>
    <row r="9" spans="1:6" x14ac:dyDescent="0.2">
      <c r="A9" s="64">
        <v>5</v>
      </c>
      <c r="B9" s="81" t="s">
        <v>71</v>
      </c>
      <c r="C9" s="81" t="s">
        <v>99</v>
      </c>
      <c r="D9" s="82">
        <v>17.18</v>
      </c>
      <c r="E9" s="82">
        <v>16.260000000000002</v>
      </c>
      <c r="F9" s="83">
        <v>16.260000000000002</v>
      </c>
    </row>
    <row r="10" spans="1:6" x14ac:dyDescent="0.2">
      <c r="A10" s="64">
        <v>6</v>
      </c>
      <c r="B10" s="81" t="s">
        <v>100</v>
      </c>
      <c r="C10" s="81" t="s">
        <v>95</v>
      </c>
      <c r="D10" s="82">
        <v>16.29</v>
      </c>
      <c r="E10" s="82">
        <v>99.99</v>
      </c>
      <c r="F10" s="83">
        <v>16.29</v>
      </c>
    </row>
    <row r="11" spans="1:6" x14ac:dyDescent="0.2">
      <c r="A11" s="64">
        <v>7</v>
      </c>
      <c r="B11" s="185" t="s">
        <v>12</v>
      </c>
      <c r="C11" s="81" t="s">
        <v>101</v>
      </c>
      <c r="D11" s="82">
        <v>16.899999999999999</v>
      </c>
      <c r="E11" s="82">
        <v>16.489999999999998</v>
      </c>
      <c r="F11" s="83">
        <v>16.489999999999998</v>
      </c>
    </row>
    <row r="12" spans="1:6" x14ac:dyDescent="0.2">
      <c r="A12" s="64">
        <v>8</v>
      </c>
      <c r="B12" s="81" t="s">
        <v>47</v>
      </c>
      <c r="C12" s="81" t="s">
        <v>101</v>
      </c>
      <c r="D12" s="82">
        <v>99.99</v>
      </c>
      <c r="E12" s="82">
        <v>16.52</v>
      </c>
      <c r="F12" s="83">
        <v>16.52</v>
      </c>
    </row>
    <row r="13" spans="1:6" x14ac:dyDescent="0.2">
      <c r="A13" s="64">
        <v>9</v>
      </c>
      <c r="B13" s="81" t="s">
        <v>64</v>
      </c>
      <c r="C13" s="81" t="s">
        <v>101</v>
      </c>
      <c r="D13" s="82">
        <v>16.559999999999999</v>
      </c>
      <c r="E13" s="82">
        <v>99.99</v>
      </c>
      <c r="F13" s="83">
        <v>16.559999999999999</v>
      </c>
    </row>
    <row r="14" spans="1:6" x14ac:dyDescent="0.2">
      <c r="A14" s="64">
        <v>10</v>
      </c>
      <c r="B14" s="81" t="s">
        <v>68</v>
      </c>
      <c r="C14" s="81" t="s">
        <v>96</v>
      </c>
      <c r="D14" s="82">
        <v>17.510000000000002</v>
      </c>
      <c r="E14" s="82">
        <v>16.579999999999998</v>
      </c>
      <c r="F14" s="83">
        <v>16.579999999999998</v>
      </c>
    </row>
    <row r="15" spans="1:6" x14ac:dyDescent="0.2">
      <c r="A15" s="64">
        <v>11</v>
      </c>
      <c r="B15" s="81" t="s">
        <v>67</v>
      </c>
      <c r="C15" s="81" t="s">
        <v>76</v>
      </c>
      <c r="D15" s="82">
        <v>19.059999999999999</v>
      </c>
      <c r="E15" s="82">
        <v>16.600000000000001</v>
      </c>
      <c r="F15" s="83">
        <v>16.600000000000001</v>
      </c>
    </row>
    <row r="16" spans="1:6" x14ac:dyDescent="0.2">
      <c r="A16" s="64">
        <v>12</v>
      </c>
      <c r="B16" s="81" t="s">
        <v>102</v>
      </c>
      <c r="C16" s="81" t="s">
        <v>96</v>
      </c>
      <c r="D16" s="82">
        <v>16.62</v>
      </c>
      <c r="E16" s="82">
        <v>99.99</v>
      </c>
      <c r="F16" s="83">
        <v>16.62</v>
      </c>
    </row>
    <row r="17" spans="1:6" x14ac:dyDescent="0.2">
      <c r="A17" s="64">
        <v>13</v>
      </c>
      <c r="B17" s="81" t="s">
        <v>103</v>
      </c>
      <c r="C17" s="81" t="s">
        <v>104</v>
      </c>
      <c r="D17" s="82">
        <v>17.649999999999999</v>
      </c>
      <c r="E17" s="82">
        <v>17.09</v>
      </c>
      <c r="F17" s="83">
        <v>17.09</v>
      </c>
    </row>
    <row r="18" spans="1:6" x14ac:dyDescent="0.2">
      <c r="A18" s="64">
        <v>14</v>
      </c>
      <c r="B18" s="81" t="s">
        <v>53</v>
      </c>
      <c r="C18" s="81" t="s">
        <v>105</v>
      </c>
      <c r="D18" s="82">
        <v>17.43</v>
      </c>
      <c r="E18" s="82">
        <v>17.149999999999999</v>
      </c>
      <c r="F18" s="83">
        <v>17.149999999999999</v>
      </c>
    </row>
    <row r="19" spans="1:6" x14ac:dyDescent="0.2">
      <c r="A19" s="64">
        <v>15</v>
      </c>
      <c r="B19" s="81" t="s">
        <v>48</v>
      </c>
      <c r="C19" s="81" t="s">
        <v>106</v>
      </c>
      <c r="D19" s="82">
        <v>19.75</v>
      </c>
      <c r="E19" s="82">
        <v>17.21</v>
      </c>
      <c r="F19" s="83">
        <v>17.21</v>
      </c>
    </row>
    <row r="20" spans="1:6" x14ac:dyDescent="0.2">
      <c r="A20" s="64">
        <v>16</v>
      </c>
      <c r="B20" s="81" t="s">
        <v>41</v>
      </c>
      <c r="C20" s="81" t="s">
        <v>107</v>
      </c>
      <c r="D20" s="82">
        <v>17.760000000000002</v>
      </c>
      <c r="E20" s="82">
        <v>17.29</v>
      </c>
      <c r="F20" s="83">
        <v>17.29</v>
      </c>
    </row>
    <row r="21" spans="1:6" x14ac:dyDescent="0.2">
      <c r="A21" s="64">
        <v>17</v>
      </c>
      <c r="B21" s="81" t="s">
        <v>65</v>
      </c>
      <c r="C21" s="81" t="s">
        <v>96</v>
      </c>
      <c r="D21" s="82">
        <v>99.99</v>
      </c>
      <c r="E21" s="82">
        <v>17.329999999999998</v>
      </c>
      <c r="F21" s="83">
        <v>17.329999999999998</v>
      </c>
    </row>
    <row r="22" spans="1:6" x14ac:dyDescent="0.2">
      <c r="A22" s="64">
        <v>18</v>
      </c>
      <c r="B22" s="81" t="s">
        <v>40</v>
      </c>
      <c r="C22" s="81" t="s">
        <v>101</v>
      </c>
      <c r="D22" s="82">
        <v>17.37</v>
      </c>
      <c r="E22" s="82">
        <v>99.99</v>
      </c>
      <c r="F22" s="83">
        <v>17.37</v>
      </c>
    </row>
    <row r="23" spans="1:6" x14ac:dyDescent="0.2">
      <c r="A23" s="64">
        <v>19</v>
      </c>
      <c r="B23" s="81" t="s">
        <v>52</v>
      </c>
      <c r="C23" s="81" t="s">
        <v>106</v>
      </c>
      <c r="D23" s="82">
        <v>17.399999999999999</v>
      </c>
      <c r="E23" s="82">
        <v>21.54</v>
      </c>
      <c r="F23" s="83">
        <v>17.399999999999999</v>
      </c>
    </row>
    <row r="24" spans="1:6" x14ac:dyDescent="0.2">
      <c r="A24" s="64">
        <v>20</v>
      </c>
      <c r="B24" s="81" t="s">
        <v>79</v>
      </c>
      <c r="C24" s="81" t="s">
        <v>108</v>
      </c>
      <c r="D24" s="82">
        <v>17.86</v>
      </c>
      <c r="E24" s="82">
        <v>17.420000000000002</v>
      </c>
      <c r="F24" s="83">
        <v>17.420000000000002</v>
      </c>
    </row>
    <row r="25" spans="1:6" x14ac:dyDescent="0.2">
      <c r="A25" s="64">
        <v>21</v>
      </c>
      <c r="B25" s="81" t="s">
        <v>109</v>
      </c>
      <c r="C25" s="81" t="s">
        <v>110</v>
      </c>
      <c r="D25" s="82">
        <v>17.440000000000001</v>
      </c>
      <c r="E25" s="82">
        <v>99.99</v>
      </c>
      <c r="F25" s="83">
        <v>17.440000000000001</v>
      </c>
    </row>
    <row r="26" spans="1:6" x14ac:dyDescent="0.2">
      <c r="A26" s="64">
        <v>22</v>
      </c>
      <c r="B26" s="185" t="s">
        <v>111</v>
      </c>
      <c r="C26" s="81" t="s">
        <v>112</v>
      </c>
      <c r="D26" s="82">
        <v>21.03</v>
      </c>
      <c r="E26" s="82">
        <v>17.45</v>
      </c>
      <c r="F26" s="83">
        <v>17.45</v>
      </c>
    </row>
    <row r="27" spans="1:6" x14ac:dyDescent="0.2">
      <c r="A27" s="64">
        <v>23</v>
      </c>
      <c r="B27" s="185" t="s">
        <v>39</v>
      </c>
      <c r="C27" s="81" t="s">
        <v>106</v>
      </c>
      <c r="D27" s="82">
        <v>26.33</v>
      </c>
      <c r="E27" s="82">
        <v>17.579999999999998</v>
      </c>
      <c r="F27" s="83">
        <v>17.579999999999998</v>
      </c>
    </row>
    <row r="28" spans="1:6" x14ac:dyDescent="0.2">
      <c r="A28" s="64">
        <v>24</v>
      </c>
      <c r="B28" s="81" t="s">
        <v>113</v>
      </c>
      <c r="C28" s="81" t="s">
        <v>101</v>
      </c>
      <c r="D28" s="82">
        <v>99.99</v>
      </c>
      <c r="E28" s="82">
        <v>17.59</v>
      </c>
      <c r="F28" s="83">
        <v>17.59</v>
      </c>
    </row>
    <row r="29" spans="1:6" x14ac:dyDescent="0.2">
      <c r="A29" s="64">
        <v>25</v>
      </c>
      <c r="B29" s="185" t="s">
        <v>8</v>
      </c>
      <c r="C29" s="81" t="s">
        <v>95</v>
      </c>
      <c r="D29" s="82">
        <v>17.649999999999999</v>
      </c>
      <c r="E29" s="82">
        <v>99.99</v>
      </c>
      <c r="F29" s="83">
        <v>17.649999999999999</v>
      </c>
    </row>
    <row r="30" spans="1:6" x14ac:dyDescent="0.2">
      <c r="A30" s="64">
        <v>26</v>
      </c>
      <c r="B30" s="185" t="s">
        <v>74</v>
      </c>
      <c r="C30" s="81" t="s">
        <v>114</v>
      </c>
      <c r="D30" s="82">
        <v>18.13</v>
      </c>
      <c r="E30" s="82">
        <v>17.8</v>
      </c>
      <c r="F30" s="83">
        <v>17.8</v>
      </c>
    </row>
    <row r="31" spans="1:6" x14ac:dyDescent="0.2">
      <c r="A31" s="64">
        <v>27</v>
      </c>
      <c r="B31" s="81" t="s">
        <v>115</v>
      </c>
      <c r="C31" s="81" t="s">
        <v>116</v>
      </c>
      <c r="D31" s="82">
        <v>17.89</v>
      </c>
      <c r="E31" s="82">
        <v>18.149999999999999</v>
      </c>
      <c r="F31" s="83">
        <v>17.89</v>
      </c>
    </row>
    <row r="32" spans="1:6" x14ac:dyDescent="0.2">
      <c r="A32" s="64">
        <v>28</v>
      </c>
      <c r="B32" s="185" t="s">
        <v>117</v>
      </c>
      <c r="C32" s="81" t="s">
        <v>110</v>
      </c>
      <c r="D32" s="82">
        <v>18.14</v>
      </c>
      <c r="E32" s="82">
        <v>17.899999999999999</v>
      </c>
      <c r="F32" s="83">
        <v>17.899999999999999</v>
      </c>
    </row>
    <row r="33" spans="1:6" x14ac:dyDescent="0.2">
      <c r="A33" s="64">
        <v>29</v>
      </c>
      <c r="B33" s="185" t="s">
        <v>51</v>
      </c>
      <c r="C33" s="81" t="s">
        <v>107</v>
      </c>
      <c r="D33" s="82">
        <v>18.010000000000002</v>
      </c>
      <c r="E33" s="82">
        <v>99.99</v>
      </c>
      <c r="F33" s="83">
        <v>18.010000000000002</v>
      </c>
    </row>
    <row r="34" spans="1:6" x14ac:dyDescent="0.2">
      <c r="A34" s="64">
        <v>30</v>
      </c>
      <c r="B34" s="81" t="s">
        <v>118</v>
      </c>
      <c r="C34" s="81" t="s">
        <v>119</v>
      </c>
      <c r="D34" s="82">
        <v>18.05</v>
      </c>
      <c r="E34" s="82">
        <v>99.99</v>
      </c>
      <c r="F34" s="83">
        <v>18.05</v>
      </c>
    </row>
    <row r="35" spans="1:6" x14ac:dyDescent="0.2">
      <c r="A35" s="64">
        <v>31</v>
      </c>
      <c r="B35" s="81" t="s">
        <v>42</v>
      </c>
      <c r="C35" s="81" t="s">
        <v>114</v>
      </c>
      <c r="D35" s="82">
        <v>99.99</v>
      </c>
      <c r="E35" s="82">
        <v>18.14</v>
      </c>
      <c r="F35" s="83">
        <v>18.14</v>
      </c>
    </row>
    <row r="36" spans="1:6" x14ac:dyDescent="0.2">
      <c r="A36" s="64">
        <v>32</v>
      </c>
      <c r="B36" s="81" t="s">
        <v>66</v>
      </c>
      <c r="C36" s="81" t="s">
        <v>120</v>
      </c>
      <c r="D36" s="82">
        <v>18.510000000000002</v>
      </c>
      <c r="E36" s="82">
        <v>18.21</v>
      </c>
      <c r="F36" s="83">
        <v>18.21</v>
      </c>
    </row>
    <row r="37" spans="1:6" x14ac:dyDescent="0.2">
      <c r="A37" s="64">
        <v>33</v>
      </c>
      <c r="B37" s="81" t="s">
        <v>83</v>
      </c>
      <c r="C37" s="81" t="s">
        <v>120</v>
      </c>
      <c r="D37" s="82">
        <v>99.99</v>
      </c>
      <c r="E37" s="82">
        <v>18.27</v>
      </c>
      <c r="F37" s="83">
        <v>18.27</v>
      </c>
    </row>
    <row r="38" spans="1:6" x14ac:dyDescent="0.2">
      <c r="A38" s="64">
        <v>34</v>
      </c>
      <c r="B38" s="81" t="s">
        <v>49</v>
      </c>
      <c r="C38" s="81" t="s">
        <v>114</v>
      </c>
      <c r="D38" s="82">
        <v>18.36</v>
      </c>
      <c r="E38" s="82">
        <v>99.99</v>
      </c>
      <c r="F38" s="83">
        <v>18.36</v>
      </c>
    </row>
    <row r="39" spans="1:6" x14ac:dyDescent="0.2">
      <c r="A39" s="64">
        <v>35</v>
      </c>
      <c r="B39" s="81" t="s">
        <v>121</v>
      </c>
      <c r="C39" s="81" t="s">
        <v>105</v>
      </c>
      <c r="D39" s="82">
        <v>19.28</v>
      </c>
      <c r="E39" s="82">
        <v>18.45</v>
      </c>
      <c r="F39" s="83">
        <v>18.45</v>
      </c>
    </row>
    <row r="40" spans="1:6" x14ac:dyDescent="0.2">
      <c r="A40" s="64">
        <v>36</v>
      </c>
      <c r="B40" s="81" t="s">
        <v>45</v>
      </c>
      <c r="C40" s="81" t="s">
        <v>96</v>
      </c>
      <c r="D40" s="82">
        <v>21.57</v>
      </c>
      <c r="E40" s="82">
        <v>18.48</v>
      </c>
      <c r="F40" s="83">
        <v>18.48</v>
      </c>
    </row>
    <row r="41" spans="1:6" x14ac:dyDescent="0.2">
      <c r="A41" s="64">
        <v>37</v>
      </c>
      <c r="B41" s="81" t="s">
        <v>122</v>
      </c>
      <c r="C41" s="81" t="s">
        <v>93</v>
      </c>
      <c r="D41" s="82">
        <v>18.72</v>
      </c>
      <c r="E41" s="82">
        <v>18.54</v>
      </c>
      <c r="F41" s="83">
        <v>18.54</v>
      </c>
    </row>
    <row r="42" spans="1:6" x14ac:dyDescent="0.2">
      <c r="A42" s="64">
        <v>38</v>
      </c>
      <c r="B42" s="185" t="s">
        <v>75</v>
      </c>
      <c r="C42" s="81" t="s">
        <v>114</v>
      </c>
      <c r="D42" s="82">
        <v>18.59</v>
      </c>
      <c r="E42" s="82">
        <v>99.99</v>
      </c>
      <c r="F42" s="83">
        <v>18.59</v>
      </c>
    </row>
    <row r="43" spans="1:6" x14ac:dyDescent="0.2">
      <c r="A43" s="64">
        <v>39</v>
      </c>
      <c r="B43" s="81" t="s">
        <v>123</v>
      </c>
      <c r="C43" s="81" t="s">
        <v>116</v>
      </c>
      <c r="D43" s="82">
        <v>21.12</v>
      </c>
      <c r="E43" s="82">
        <v>18.649999999999999</v>
      </c>
      <c r="F43" s="83">
        <v>18.649999999999999</v>
      </c>
    </row>
    <row r="44" spans="1:6" x14ac:dyDescent="0.2">
      <c r="A44" s="64">
        <v>40</v>
      </c>
      <c r="B44" s="81" t="s">
        <v>124</v>
      </c>
      <c r="C44" s="81" t="s">
        <v>108</v>
      </c>
      <c r="D44" s="82">
        <v>19.149999999999999</v>
      </c>
      <c r="E44" s="82">
        <v>18.86</v>
      </c>
      <c r="F44" s="83">
        <v>18.86</v>
      </c>
    </row>
    <row r="45" spans="1:6" x14ac:dyDescent="0.2">
      <c r="A45" s="64">
        <v>41</v>
      </c>
      <c r="B45" s="81" t="s">
        <v>57</v>
      </c>
      <c r="C45" s="81" t="s">
        <v>58</v>
      </c>
      <c r="D45" s="82">
        <v>18.940000000000001</v>
      </c>
      <c r="E45" s="82">
        <v>33.22</v>
      </c>
      <c r="F45" s="83">
        <v>18.940000000000001</v>
      </c>
    </row>
    <row r="46" spans="1:6" x14ac:dyDescent="0.2">
      <c r="A46" s="64">
        <v>42</v>
      </c>
      <c r="B46" s="81" t="s">
        <v>125</v>
      </c>
      <c r="C46" s="81" t="s">
        <v>110</v>
      </c>
      <c r="D46" s="82">
        <v>19.28</v>
      </c>
      <c r="E46" s="82">
        <v>19.059999999999999</v>
      </c>
      <c r="F46" s="83">
        <v>19.059999999999999</v>
      </c>
    </row>
    <row r="47" spans="1:6" x14ac:dyDescent="0.2">
      <c r="A47" s="64">
        <v>43</v>
      </c>
      <c r="B47" s="81" t="s">
        <v>54</v>
      </c>
      <c r="C47" s="81" t="s">
        <v>105</v>
      </c>
      <c r="D47" s="82">
        <v>29.11</v>
      </c>
      <c r="E47" s="82">
        <v>19.059999999999999</v>
      </c>
      <c r="F47" s="83">
        <v>19.059999999999999</v>
      </c>
    </row>
    <row r="48" spans="1:6" x14ac:dyDescent="0.2">
      <c r="A48" s="64">
        <v>44</v>
      </c>
      <c r="B48" s="81" t="s">
        <v>44</v>
      </c>
      <c r="C48" s="81" t="s">
        <v>101</v>
      </c>
      <c r="D48" s="82">
        <v>19.07</v>
      </c>
      <c r="E48" s="82">
        <v>22.29</v>
      </c>
      <c r="F48" s="83">
        <v>19.07</v>
      </c>
    </row>
    <row r="49" spans="1:6" x14ac:dyDescent="0.2">
      <c r="A49" s="64">
        <v>45</v>
      </c>
      <c r="B49" s="185" t="s">
        <v>43</v>
      </c>
      <c r="C49" s="81" t="s">
        <v>93</v>
      </c>
      <c r="D49" s="82">
        <v>19.16</v>
      </c>
      <c r="E49" s="82">
        <v>99.99</v>
      </c>
      <c r="F49" s="83">
        <v>19.16</v>
      </c>
    </row>
    <row r="50" spans="1:6" x14ac:dyDescent="0.2">
      <c r="A50" s="64">
        <v>46</v>
      </c>
      <c r="B50" s="81" t="s">
        <v>126</v>
      </c>
      <c r="C50" s="81" t="s">
        <v>119</v>
      </c>
      <c r="D50" s="82">
        <v>20.87</v>
      </c>
      <c r="E50" s="82">
        <v>19.18</v>
      </c>
      <c r="F50" s="83">
        <v>19.18</v>
      </c>
    </row>
    <row r="51" spans="1:6" x14ac:dyDescent="0.2">
      <c r="A51" s="64">
        <v>47</v>
      </c>
      <c r="B51" s="81" t="s">
        <v>127</v>
      </c>
      <c r="C51" s="81" t="s">
        <v>105</v>
      </c>
      <c r="D51" s="82">
        <v>21.99</v>
      </c>
      <c r="E51" s="82">
        <v>19.940000000000001</v>
      </c>
      <c r="F51" s="83">
        <v>19.940000000000001</v>
      </c>
    </row>
    <row r="52" spans="1:6" x14ac:dyDescent="0.2">
      <c r="A52" s="64">
        <v>48</v>
      </c>
      <c r="B52" s="81" t="s">
        <v>128</v>
      </c>
      <c r="C52" s="81" t="s">
        <v>129</v>
      </c>
      <c r="D52" s="82">
        <v>99.99</v>
      </c>
      <c r="E52" s="82">
        <v>20.29</v>
      </c>
      <c r="F52" s="83">
        <v>20.29</v>
      </c>
    </row>
    <row r="53" spans="1:6" x14ac:dyDescent="0.2">
      <c r="A53" s="64">
        <v>49</v>
      </c>
      <c r="B53" s="81" t="s">
        <v>77</v>
      </c>
      <c r="C53" s="81" t="s">
        <v>108</v>
      </c>
      <c r="D53" s="82">
        <v>20.55</v>
      </c>
      <c r="E53" s="82">
        <v>20.36</v>
      </c>
      <c r="F53" s="83">
        <v>20.36</v>
      </c>
    </row>
    <row r="54" spans="1:6" x14ac:dyDescent="0.2">
      <c r="A54" s="64">
        <v>50</v>
      </c>
      <c r="B54" s="81" t="s">
        <v>130</v>
      </c>
      <c r="C54" s="81" t="s">
        <v>110</v>
      </c>
      <c r="D54" s="82">
        <v>21.88</v>
      </c>
      <c r="E54" s="82">
        <v>20.5</v>
      </c>
      <c r="F54" s="83">
        <v>20.5</v>
      </c>
    </row>
    <row r="55" spans="1:6" x14ac:dyDescent="0.2">
      <c r="A55" s="64">
        <v>51</v>
      </c>
      <c r="B55" s="81" t="s">
        <v>131</v>
      </c>
      <c r="C55" s="81" t="s">
        <v>110</v>
      </c>
      <c r="D55" s="82">
        <v>99.99</v>
      </c>
      <c r="E55" s="82">
        <v>20.58</v>
      </c>
      <c r="F55" s="83">
        <v>20.58</v>
      </c>
    </row>
    <row r="56" spans="1:6" x14ac:dyDescent="0.2">
      <c r="A56" s="64">
        <v>52</v>
      </c>
      <c r="B56" s="81" t="s">
        <v>132</v>
      </c>
      <c r="C56" s="81" t="s">
        <v>105</v>
      </c>
      <c r="D56" s="82">
        <v>20.82</v>
      </c>
      <c r="E56" s="82">
        <v>21.7</v>
      </c>
      <c r="F56" s="83">
        <v>20.82</v>
      </c>
    </row>
    <row r="57" spans="1:6" x14ac:dyDescent="0.2">
      <c r="A57" s="64">
        <v>53</v>
      </c>
      <c r="B57" s="81" t="s">
        <v>133</v>
      </c>
      <c r="C57" s="81" t="s">
        <v>93</v>
      </c>
      <c r="D57" s="82">
        <v>99.99</v>
      </c>
      <c r="E57" s="82">
        <v>21.93</v>
      </c>
      <c r="F57" s="83">
        <v>21.93</v>
      </c>
    </row>
    <row r="58" spans="1:6" x14ac:dyDescent="0.2">
      <c r="A58" s="64">
        <v>54</v>
      </c>
      <c r="B58" s="81" t="s">
        <v>134</v>
      </c>
      <c r="C58" s="81" t="s">
        <v>99</v>
      </c>
      <c r="D58" s="82">
        <v>31.98</v>
      </c>
      <c r="E58" s="82">
        <v>22.83</v>
      </c>
      <c r="F58" s="83">
        <v>22.83</v>
      </c>
    </row>
    <row r="59" spans="1:6" x14ac:dyDescent="0.2">
      <c r="A59" s="64">
        <v>55</v>
      </c>
      <c r="B59" s="81" t="s">
        <v>78</v>
      </c>
      <c r="C59" s="81" t="s">
        <v>105</v>
      </c>
      <c r="D59" s="82">
        <v>24.29</v>
      </c>
      <c r="E59" s="82">
        <v>23.95</v>
      </c>
      <c r="F59" s="83">
        <v>23.95</v>
      </c>
    </row>
    <row r="60" spans="1:6" x14ac:dyDescent="0.2">
      <c r="A60" s="64">
        <v>56</v>
      </c>
      <c r="B60" s="81" t="s">
        <v>135</v>
      </c>
      <c r="C60" s="81" t="s">
        <v>108</v>
      </c>
      <c r="D60" s="82">
        <v>25.11</v>
      </c>
      <c r="E60" s="82">
        <v>24.08</v>
      </c>
      <c r="F60" s="83">
        <v>24.08</v>
      </c>
    </row>
    <row r="61" spans="1:6" x14ac:dyDescent="0.2">
      <c r="A61" s="64">
        <v>57</v>
      </c>
      <c r="B61" s="81" t="s">
        <v>136</v>
      </c>
      <c r="C61" s="81" t="s">
        <v>129</v>
      </c>
      <c r="D61" s="82">
        <v>99.99</v>
      </c>
      <c r="E61" s="82">
        <v>24.59</v>
      </c>
      <c r="F61" s="83">
        <v>24.59</v>
      </c>
    </row>
    <row r="62" spans="1:6" x14ac:dyDescent="0.2">
      <c r="A62" s="64">
        <v>58</v>
      </c>
      <c r="B62" s="81" t="s">
        <v>137</v>
      </c>
      <c r="C62" s="81" t="s">
        <v>119</v>
      </c>
      <c r="D62" s="82">
        <v>24.97</v>
      </c>
      <c r="E62" s="82">
        <v>99.99</v>
      </c>
      <c r="F62" s="83">
        <v>24.97</v>
      </c>
    </row>
    <row r="63" spans="1:6" x14ac:dyDescent="0.2">
      <c r="A63" s="64">
        <v>59</v>
      </c>
      <c r="B63" s="81" t="s">
        <v>46</v>
      </c>
      <c r="C63" s="81" t="s">
        <v>101</v>
      </c>
      <c r="D63" s="82">
        <v>25.51</v>
      </c>
      <c r="E63" s="82">
        <v>99.99</v>
      </c>
      <c r="F63" s="83">
        <v>25.51</v>
      </c>
    </row>
  </sheetData>
  <mergeCells count="2">
    <mergeCell ref="A1:F2"/>
    <mergeCell ref="A3:F3"/>
  </mergeCells>
  <phoneticPr fontId="25" type="noConversion"/>
  <conditionalFormatting sqref="A5:A63">
    <cfRule type="expression" dxfId="7" priority="7" stopIfTrue="1">
      <formula>$F5=0</formula>
    </cfRule>
  </conditionalFormatting>
  <conditionalFormatting sqref="B5:C63">
    <cfRule type="expression" dxfId="6" priority="1" stopIfTrue="1">
      <formula>$F5=0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showGridLines="0" showOutlineSymbols="0" workbookViewId="0">
      <selection activeCell="Z14" sqref="Z14"/>
    </sheetView>
  </sheetViews>
  <sheetFormatPr defaultRowHeight="18.75" x14ac:dyDescent="0.2"/>
  <cols>
    <col min="1" max="1" width="17.7109375" customWidth="1"/>
    <col min="2" max="2" width="7.140625" customWidth="1"/>
    <col min="3" max="3" width="9.140625" style="28"/>
    <col min="4" max="4" width="16" customWidth="1"/>
    <col min="5" max="5" width="22.28515625" customWidth="1"/>
    <col min="6" max="6" width="10.28515625" customWidth="1"/>
    <col min="8" max="8" width="9.140625" hidden="1" customWidth="1"/>
    <col min="9" max="9" width="16" hidden="1" customWidth="1"/>
    <col min="10" max="10" width="9.140625" hidden="1" customWidth="1"/>
    <col min="11" max="11" width="6" hidden="1" customWidth="1"/>
    <col min="12" max="12" width="8.28515625" hidden="1" customWidth="1"/>
    <col min="13" max="25" width="9.140625" hidden="1" customWidth="1"/>
    <col min="26" max="26" width="24.28515625" style="58" customWidth="1"/>
  </cols>
  <sheetData>
    <row r="1" spans="1:26" ht="34.5" customHeight="1" x14ac:dyDescent="0.2">
      <c r="A1" s="178" t="s">
        <v>59</v>
      </c>
      <c r="B1" s="178"/>
      <c r="C1" s="178"/>
      <c r="D1" s="178"/>
      <c r="E1" s="178"/>
      <c r="F1" s="178"/>
    </row>
    <row r="2" spans="1:26" ht="25.5" customHeight="1" x14ac:dyDescent="0.2">
      <c r="A2" s="182" t="s">
        <v>92</v>
      </c>
      <c r="B2" s="182"/>
      <c r="C2" s="182"/>
      <c r="D2" s="182"/>
      <c r="E2" s="182"/>
      <c r="F2" s="182"/>
    </row>
    <row r="3" spans="1:26" x14ac:dyDescent="0.2">
      <c r="A3" s="55" t="s">
        <v>60</v>
      </c>
      <c r="B3" s="55"/>
      <c r="C3" s="59"/>
      <c r="D3" s="55"/>
    </row>
    <row r="4" spans="1:26" ht="9.75" customHeight="1" x14ac:dyDescent="0.2">
      <c r="A4" s="55"/>
      <c r="B4" s="55"/>
      <c r="C4" s="59"/>
      <c r="D4" s="55"/>
    </row>
    <row r="5" spans="1:26" ht="12" customHeight="1" x14ac:dyDescent="0.2">
      <c r="A5" s="172" t="s">
        <v>21</v>
      </c>
      <c r="B5" s="172"/>
      <c r="C5" s="59"/>
      <c r="D5" s="55"/>
    </row>
    <row r="6" spans="1:26" ht="12" customHeight="1" thickBot="1" x14ac:dyDescent="0.25">
      <c r="A6" s="172"/>
      <c r="B6" s="172"/>
      <c r="C6" s="67"/>
      <c r="D6" s="68"/>
      <c r="E6" s="172" t="s">
        <v>24</v>
      </c>
      <c r="F6" s="172"/>
      <c r="G6" s="68"/>
      <c r="H6" s="66"/>
      <c r="I6" s="68" t="s">
        <v>21</v>
      </c>
      <c r="J6" s="66"/>
    </row>
    <row r="7" spans="1:26" ht="12" customHeight="1" thickTop="1" thickBot="1" x14ac:dyDescent="0.25">
      <c r="A7" s="176" t="s">
        <v>102</v>
      </c>
      <c r="B7" s="177" t="s">
        <v>138</v>
      </c>
      <c r="C7" s="130" t="s">
        <v>30</v>
      </c>
      <c r="E7" s="172"/>
      <c r="F7" s="172"/>
      <c r="G7" s="68"/>
      <c r="H7" s="66"/>
      <c r="I7" s="68" t="str">
        <f>A7</f>
        <v>Arvai Jakub</v>
      </c>
      <c r="J7" s="66" t="str">
        <f>B7</f>
        <v>N</v>
      </c>
      <c r="K7" s="84">
        <f>MIN(J7:J14)</f>
        <v>15.49</v>
      </c>
      <c r="L7" s="84" t="str">
        <f>IF(J7=K7,1000,J7)</f>
        <v>N</v>
      </c>
      <c r="M7" s="84" t="str">
        <f>IF(L7=K8,1000,L7)</f>
        <v>N</v>
      </c>
      <c r="N7" s="84" t="str">
        <f>IF(K9=M7,1000,M7)</f>
        <v>N</v>
      </c>
      <c r="O7" t="str">
        <f>IF(K10=N7,1000,N7)</f>
        <v>N</v>
      </c>
      <c r="P7" t="str">
        <f>IF($K$11=O7,1000,O7)</f>
        <v>N</v>
      </c>
      <c r="Q7" t="str">
        <f>IF($K$12=P7,1000,P7)</f>
        <v>N</v>
      </c>
      <c r="R7" t="str">
        <f>IF($K$13=Q7,1000,Q7)</f>
        <v>N</v>
      </c>
    </row>
    <row r="8" spans="1:26" ht="12" customHeight="1" thickTop="1" thickBot="1" x14ac:dyDescent="0.25">
      <c r="A8" s="176"/>
      <c r="B8" s="177"/>
      <c r="C8" s="131"/>
      <c r="D8" s="102"/>
      <c r="E8" s="67" t="s">
        <v>30</v>
      </c>
      <c r="F8" s="71"/>
      <c r="G8" s="68"/>
      <c r="H8" s="66"/>
      <c r="I8" s="68" t="str">
        <f>A11</f>
        <v>Krpec Pavel</v>
      </c>
      <c r="J8" s="66">
        <f>B11</f>
        <v>15.49</v>
      </c>
      <c r="K8" s="84">
        <f>MIN(L7:L14)</f>
        <v>16.22</v>
      </c>
      <c r="L8" s="84">
        <f>IF(J8=K7,1000,J8)</f>
        <v>1000</v>
      </c>
      <c r="M8" s="84">
        <f>IF(L8=K8,1000,L8)</f>
        <v>1000</v>
      </c>
      <c r="N8" s="84">
        <f>IF(K9=M8,1000,M8)</f>
        <v>1000</v>
      </c>
      <c r="O8">
        <f>IF(K10=N8,1000,N8)</f>
        <v>1000</v>
      </c>
      <c r="P8">
        <f t="shared" ref="P8:P14" si="0">IF($K$11=O8,1000,O8)</f>
        <v>1000</v>
      </c>
      <c r="Q8">
        <f t="shared" ref="Q8:Q14" si="1">IF($K$12=P8,1000,P8)</f>
        <v>1000</v>
      </c>
      <c r="R8">
        <f t="shared" ref="R8:R14" si="2">IF($K$13=Q8,1000,Q8)</f>
        <v>1000</v>
      </c>
    </row>
    <row r="9" spans="1:26" ht="12" customHeight="1" thickTop="1" thickBot="1" x14ac:dyDescent="0.25">
      <c r="A9" s="167"/>
      <c r="B9" s="167"/>
      <c r="C9" s="132"/>
      <c r="D9" s="130"/>
      <c r="E9" s="168" t="s">
        <v>97</v>
      </c>
      <c r="F9" s="165">
        <v>63.31</v>
      </c>
      <c r="G9" s="68"/>
      <c r="H9" s="66"/>
      <c r="I9" s="68" t="str">
        <f>A15</f>
        <v>Mařan Petr</v>
      </c>
      <c r="J9" s="66">
        <f>B15</f>
        <v>16.309999999999999</v>
      </c>
      <c r="K9" s="84">
        <f>MIN(M7:M14)</f>
        <v>16.23</v>
      </c>
      <c r="L9" s="84">
        <f>IF(J9=K7,1000,J9)</f>
        <v>16.309999999999999</v>
      </c>
      <c r="M9" s="84">
        <f>IF(L9=K8,1000,L9)</f>
        <v>16.309999999999999</v>
      </c>
      <c r="N9" s="84">
        <f>IF(K9=M9,1000,M9)</f>
        <v>16.309999999999999</v>
      </c>
      <c r="O9">
        <f>IF(K10=N9,1000,N9)</f>
        <v>1000</v>
      </c>
      <c r="P9">
        <f t="shared" si="0"/>
        <v>1000</v>
      </c>
      <c r="Q9">
        <f t="shared" si="1"/>
        <v>1000</v>
      </c>
      <c r="R9">
        <f t="shared" si="2"/>
        <v>1000</v>
      </c>
      <c r="T9" t="str">
        <f>E9</f>
        <v>Radek Šuba</v>
      </c>
      <c r="U9" s="84">
        <f>F9</f>
        <v>63.31</v>
      </c>
      <c r="V9">
        <f>IF(U9="n",100,U9)</f>
        <v>63.31</v>
      </c>
      <c r="W9">
        <f>IF(V9-T$14=0,1000,V9)</f>
        <v>63.31</v>
      </c>
      <c r="X9">
        <f>IF(W9-T$15=0,1000,W9)</f>
        <v>63.31</v>
      </c>
      <c r="Y9">
        <f>IF(X9-T$16=0,1000,X9)</f>
        <v>1000</v>
      </c>
      <c r="Z9" s="181" t="str">
        <f>IF(T$14=V$9,"1. místo",IF(V$9=T$15,"2.místo",IF(V$9=T$16,"3.místo",IF(V$9=T$17,"4.místo"))))</f>
        <v>3.místo</v>
      </c>
    </row>
    <row r="10" spans="1:26" ht="12" customHeight="1" thickTop="1" thickBot="1" x14ac:dyDescent="0.25">
      <c r="A10" s="167"/>
      <c r="B10" s="167"/>
      <c r="C10" s="132"/>
      <c r="D10" s="133"/>
      <c r="E10" s="168"/>
      <c r="F10" s="165"/>
      <c r="G10" s="68"/>
      <c r="H10" s="66"/>
      <c r="I10" s="68" t="str">
        <f>A19</f>
        <v>Paulíček Jakub</v>
      </c>
      <c r="J10" s="66">
        <f>B19</f>
        <v>16.22</v>
      </c>
      <c r="K10" s="84">
        <f>MIN(N7:N14)</f>
        <v>16.309999999999999</v>
      </c>
      <c r="L10" s="84">
        <f>IF(J10=K7,1000,J10)</f>
        <v>16.22</v>
      </c>
      <c r="M10" s="84">
        <f>IF(L10=K8,1000,L10)</f>
        <v>1000</v>
      </c>
      <c r="N10" s="84">
        <f>IF(K9=M10,1000,M10)</f>
        <v>1000</v>
      </c>
      <c r="O10">
        <f>IF(K10=N10,1000,N10)</f>
        <v>1000</v>
      </c>
      <c r="P10">
        <f t="shared" si="0"/>
        <v>1000</v>
      </c>
      <c r="Q10">
        <f t="shared" si="1"/>
        <v>1000</v>
      </c>
      <c r="R10">
        <f t="shared" si="2"/>
        <v>1000</v>
      </c>
      <c r="T10" t="str">
        <f>E17</f>
        <v>Krpec Pavel</v>
      </c>
      <c r="U10" s="84">
        <f>F17</f>
        <v>20.78</v>
      </c>
      <c r="V10">
        <f>IF(U10="n",100,U10)</f>
        <v>20.78</v>
      </c>
      <c r="W10">
        <f>IF(V10-T$14=0,1000,V10)</f>
        <v>20.78</v>
      </c>
      <c r="X10">
        <f>IF(W10-T$15=0,1000,W10)</f>
        <v>1000</v>
      </c>
      <c r="Y10">
        <f>IF(X10-T$16=0,1000,X10)</f>
        <v>1000</v>
      </c>
      <c r="Z10" s="181"/>
    </row>
    <row r="11" spans="1:26" ht="12" customHeight="1" thickTop="1" thickBot="1" x14ac:dyDescent="0.25">
      <c r="A11" s="176" t="s">
        <v>70</v>
      </c>
      <c r="B11" s="177">
        <v>15.49</v>
      </c>
      <c r="C11" s="130" t="s">
        <v>31</v>
      </c>
      <c r="D11" s="102"/>
      <c r="E11" s="67"/>
      <c r="F11" s="71"/>
      <c r="G11" s="68"/>
      <c r="H11" s="66"/>
      <c r="I11" s="68" t="str">
        <f>A23</f>
        <v>Kroupa Lukáš</v>
      </c>
      <c r="J11" s="66" t="str">
        <f>B23</f>
        <v>N</v>
      </c>
      <c r="K11">
        <f>MINA(O7:O14)</f>
        <v>0</v>
      </c>
      <c r="L11" s="84" t="str">
        <f>IF(J11=K7,1000,J11)</f>
        <v>N</v>
      </c>
      <c r="M11" s="84" t="str">
        <f>IF(L11=K8,1000,L11)</f>
        <v>N</v>
      </c>
      <c r="N11" s="84" t="str">
        <f>IF(K9=M11,1000,M11)</f>
        <v>N</v>
      </c>
      <c r="O11" t="str">
        <f>IF(K10=N11,1000,N11)</f>
        <v>N</v>
      </c>
      <c r="P11" t="str">
        <f t="shared" si="0"/>
        <v>N</v>
      </c>
      <c r="Q11" t="str">
        <f t="shared" si="1"/>
        <v>N</v>
      </c>
      <c r="R11" t="str">
        <f t="shared" si="2"/>
        <v>N</v>
      </c>
      <c r="T11" t="str">
        <f>E25</f>
        <v>Paulíček Jakub</v>
      </c>
      <c r="U11" s="84">
        <f>F25</f>
        <v>16.510000000000002</v>
      </c>
      <c r="V11">
        <f>IF(U11="n",100,U11)</f>
        <v>16.510000000000002</v>
      </c>
      <c r="W11">
        <f>IF(V11-T$14=0,1000,V11)</f>
        <v>1000</v>
      </c>
      <c r="X11">
        <f>IF(W11-T$15=0,1000,W11)</f>
        <v>1000</v>
      </c>
      <c r="Y11">
        <f>IF(X11-T$16=0,1000,X11)</f>
        <v>1000</v>
      </c>
      <c r="Z11" s="60"/>
    </row>
    <row r="12" spans="1:26" ht="12" customHeight="1" thickTop="1" thickBot="1" x14ac:dyDescent="0.25">
      <c r="A12" s="176"/>
      <c r="B12" s="177"/>
      <c r="C12" s="131"/>
      <c r="D12" s="102"/>
      <c r="E12" s="67"/>
      <c r="F12" s="71"/>
      <c r="G12" s="68"/>
      <c r="H12" s="66"/>
      <c r="I12" s="68" t="str">
        <f>A27</f>
        <v>Radek Šuba</v>
      </c>
      <c r="J12" s="66">
        <f>B27</f>
        <v>16.23</v>
      </c>
      <c r="K12">
        <f>MIN(P7:P14)</f>
        <v>17.829999999999998</v>
      </c>
      <c r="L12" s="84">
        <f>IF(J12=K7,1000,J12)</f>
        <v>16.23</v>
      </c>
      <c r="M12" s="84">
        <f>IF(L12=K8,1000,L12)</f>
        <v>16.23</v>
      </c>
      <c r="N12" s="84">
        <f>IF(K9=M12,1000,M12)</f>
        <v>1000</v>
      </c>
      <c r="O12">
        <f>IF(K10=N12,1000,N12)</f>
        <v>1000</v>
      </c>
      <c r="P12">
        <f t="shared" si="0"/>
        <v>1000</v>
      </c>
      <c r="Q12">
        <f t="shared" si="1"/>
        <v>1000</v>
      </c>
      <c r="R12">
        <f t="shared" si="2"/>
        <v>1000</v>
      </c>
      <c r="T12" t="str">
        <f>E33</f>
        <v>Mařan Petr</v>
      </c>
      <c r="U12" s="84" t="str">
        <f>F33</f>
        <v>N</v>
      </c>
      <c r="V12">
        <f>IF(U12="n",100,U12)</f>
        <v>100</v>
      </c>
      <c r="W12">
        <f>IF(V12-T$14=0,1000,V12)</f>
        <v>100</v>
      </c>
      <c r="X12">
        <f>IF(W12-T$15=0,1000,W12)</f>
        <v>100</v>
      </c>
      <c r="Y12">
        <f>IF(X12-T$16=0,1000,X12)</f>
        <v>100</v>
      </c>
      <c r="Z12" s="60"/>
    </row>
    <row r="13" spans="1:26" ht="12" customHeight="1" thickTop="1" x14ac:dyDescent="0.2">
      <c r="A13" s="109"/>
      <c r="B13" s="110"/>
      <c r="C13" s="132"/>
      <c r="D13" s="102"/>
      <c r="E13" s="172"/>
      <c r="F13" s="172"/>
      <c r="G13" s="66"/>
      <c r="I13" s="85" t="str">
        <f>A31</f>
        <v>Kunovský František</v>
      </c>
      <c r="J13" s="86">
        <f>B31</f>
        <v>17.829999999999998</v>
      </c>
      <c r="K13">
        <f>MIN(Q7:Q14)</f>
        <v>1000</v>
      </c>
      <c r="L13" s="84">
        <f>IF(J13=K7,1000,J13)</f>
        <v>17.829999999999998</v>
      </c>
      <c r="M13" s="84">
        <f>IF(L13=K8,1000,L13)</f>
        <v>17.829999999999998</v>
      </c>
      <c r="N13" s="84">
        <f>IF(K9=M13,1000,M13)</f>
        <v>17.829999999999998</v>
      </c>
      <c r="O13">
        <f>IF(K10=N13,1000,N13)</f>
        <v>17.829999999999998</v>
      </c>
      <c r="P13">
        <f t="shared" si="0"/>
        <v>17.829999999999998</v>
      </c>
      <c r="Q13">
        <f t="shared" si="1"/>
        <v>1000</v>
      </c>
      <c r="R13">
        <f t="shared" si="2"/>
        <v>1000</v>
      </c>
      <c r="Z13" s="60"/>
    </row>
    <row r="14" spans="1:26" ht="12" customHeight="1" thickBot="1" x14ac:dyDescent="0.25">
      <c r="A14" s="111"/>
      <c r="B14" s="112"/>
      <c r="C14" s="132"/>
      <c r="D14" s="102"/>
      <c r="E14" s="172"/>
      <c r="F14" s="172"/>
      <c r="G14" s="66"/>
      <c r="I14" s="85" t="str">
        <f>A35</f>
        <v>Volf Jiří</v>
      </c>
      <c r="J14" s="86" t="str">
        <f>B35</f>
        <v>N</v>
      </c>
      <c r="K14" s="84">
        <f>MIN(R7:R14)</f>
        <v>1000</v>
      </c>
      <c r="L14" s="84" t="str">
        <f>IF(J14=K7,1000,J14)</f>
        <v>N</v>
      </c>
      <c r="M14" s="84" t="str">
        <f>IF(L14=K8,1000,L14)</f>
        <v>N</v>
      </c>
      <c r="N14" s="84" t="str">
        <f>IF(K9=M14,1000,M14)</f>
        <v>N</v>
      </c>
      <c r="O14" t="str">
        <f>IF(K10=N14,1000,N14)</f>
        <v>N</v>
      </c>
      <c r="P14" t="str">
        <f t="shared" si="0"/>
        <v>N</v>
      </c>
      <c r="Q14" t="str">
        <f t="shared" si="1"/>
        <v>N</v>
      </c>
      <c r="R14" t="str">
        <f t="shared" si="2"/>
        <v>N</v>
      </c>
      <c r="T14">
        <f>MIN(V9:V12)</f>
        <v>16.510000000000002</v>
      </c>
      <c r="Z14" s="60"/>
    </row>
    <row r="15" spans="1:26" ht="12" customHeight="1" thickTop="1" thickBot="1" x14ac:dyDescent="0.25">
      <c r="A15" s="164" t="s">
        <v>12</v>
      </c>
      <c r="B15" s="175">
        <v>16.309999999999999</v>
      </c>
      <c r="C15" s="130" t="s">
        <v>32</v>
      </c>
      <c r="D15" s="102"/>
      <c r="E15" s="67"/>
      <c r="F15" s="71"/>
      <c r="T15">
        <f>MIN(W9:W12)</f>
        <v>20.78</v>
      </c>
      <c r="Z15" s="60"/>
    </row>
    <row r="16" spans="1:26" ht="12" customHeight="1" thickTop="1" thickBot="1" x14ac:dyDescent="0.25">
      <c r="A16" s="164"/>
      <c r="B16" s="175"/>
      <c r="C16" s="131"/>
      <c r="D16" s="102"/>
      <c r="E16" s="67" t="s">
        <v>31</v>
      </c>
      <c r="F16" s="71"/>
      <c r="H16">
        <v>1</v>
      </c>
      <c r="I16" s="68" t="str">
        <f>IF($J$7=K7,I$7,IF(J$8=K7,I$8,IF(J$9=K7,I$9,IF(J$10=K7,I$10,IF(J$11=K7,I$11,IF(J$12=K7,I$12,IF(J$13=K7,I$13,IF(J$14=K7,I$14,))))))))</f>
        <v>Krpec Pavel</v>
      </c>
      <c r="J16" s="66"/>
      <c r="T16">
        <f>MIN(X9:X12)</f>
        <v>63.31</v>
      </c>
      <c r="Z16" s="60"/>
    </row>
    <row r="17" spans="1:26" ht="12" customHeight="1" thickTop="1" thickBot="1" x14ac:dyDescent="0.25">
      <c r="A17" s="167"/>
      <c r="B17" s="167"/>
      <c r="C17" s="132"/>
      <c r="D17" s="134"/>
      <c r="E17" s="168" t="s">
        <v>70</v>
      </c>
      <c r="F17" s="165">
        <v>20.78</v>
      </c>
      <c r="H17">
        <v>2</v>
      </c>
      <c r="I17" s="68" t="str">
        <f t="shared" ref="I17:I23" si="3">IF($J$7=K8,I$7,IF(J$8=K8,I$8,IF(J$9=K8,I$9,IF(J$10=K8,I$10,IF(J$11=K8,I$11,IF(J$12=K8,I$12,IF(J$13=K8,I$13,IF(J$14=K8,I$14,))))))))</f>
        <v>Paulíček Jakub</v>
      </c>
      <c r="J17" s="66"/>
      <c r="T17">
        <f>MIN(Y9:Y12)</f>
        <v>100</v>
      </c>
      <c r="Z17" s="181" t="str">
        <f>IF(T$14=V$10,"1. místo",IF(V$10=T$15,"2.místo",IF(V$10=T$16,"3.místo",IF(V$10=T$17,"4.místo"))))</f>
        <v>2.místo</v>
      </c>
    </row>
    <row r="18" spans="1:26" ht="12" customHeight="1" thickTop="1" thickBot="1" x14ac:dyDescent="0.25">
      <c r="A18" s="167"/>
      <c r="B18" s="167"/>
      <c r="C18" s="132"/>
      <c r="D18" s="133"/>
      <c r="E18" s="168"/>
      <c r="F18" s="165"/>
      <c r="H18">
        <v>3</v>
      </c>
      <c r="I18" s="68" t="str">
        <f t="shared" si="3"/>
        <v>Radek Šuba</v>
      </c>
      <c r="J18" s="66"/>
      <c r="Z18" s="181"/>
    </row>
    <row r="19" spans="1:26" ht="12" customHeight="1" thickTop="1" thickBot="1" x14ac:dyDescent="0.25">
      <c r="A19" s="164" t="s">
        <v>47</v>
      </c>
      <c r="B19" s="165">
        <v>16.22</v>
      </c>
      <c r="C19" s="130" t="s">
        <v>33</v>
      </c>
      <c r="D19" s="102"/>
      <c r="E19" s="67"/>
      <c r="F19" s="71"/>
      <c r="H19">
        <v>4</v>
      </c>
      <c r="I19" s="68" t="str">
        <f t="shared" si="3"/>
        <v>Mařan Petr</v>
      </c>
      <c r="J19" s="66"/>
      <c r="Z19" s="60"/>
    </row>
    <row r="20" spans="1:26" ht="12" customHeight="1" thickTop="1" thickBot="1" x14ac:dyDescent="0.25">
      <c r="A20" s="164"/>
      <c r="B20" s="165"/>
      <c r="C20" s="131"/>
      <c r="D20" s="102"/>
      <c r="E20" s="67"/>
      <c r="F20" s="71"/>
      <c r="H20">
        <v>5</v>
      </c>
      <c r="I20" s="68">
        <f t="shared" si="3"/>
        <v>0</v>
      </c>
      <c r="J20" s="66"/>
      <c r="Z20" s="60"/>
    </row>
    <row r="21" spans="1:26" ht="12" customHeight="1" thickTop="1" x14ac:dyDescent="0.2">
      <c r="A21" s="120"/>
      <c r="B21" s="121"/>
      <c r="C21" s="132"/>
      <c r="D21" s="102"/>
      <c r="E21" s="69"/>
      <c r="F21" s="69"/>
      <c r="H21">
        <v>6</v>
      </c>
      <c r="I21" s="68" t="str">
        <f t="shared" si="3"/>
        <v>Kunovský František</v>
      </c>
      <c r="J21" s="66"/>
      <c r="Z21" s="60"/>
    </row>
    <row r="22" spans="1:26" ht="12" customHeight="1" thickBot="1" x14ac:dyDescent="0.25">
      <c r="A22" s="73"/>
      <c r="B22" s="74"/>
      <c r="C22" s="132"/>
      <c r="D22" s="102"/>
      <c r="E22" s="69"/>
      <c r="F22" s="69"/>
      <c r="H22">
        <v>7</v>
      </c>
      <c r="I22" s="68">
        <f t="shared" si="3"/>
        <v>0</v>
      </c>
      <c r="J22" s="86"/>
      <c r="Z22" s="60"/>
    </row>
    <row r="23" spans="1:26" ht="12" customHeight="1" thickTop="1" thickBot="1" x14ac:dyDescent="0.25">
      <c r="A23" s="173" t="s">
        <v>67</v>
      </c>
      <c r="B23" s="177" t="s">
        <v>138</v>
      </c>
      <c r="C23" s="130" t="s">
        <v>30</v>
      </c>
      <c r="D23" s="102"/>
      <c r="E23" s="67"/>
      <c r="F23" s="71"/>
      <c r="H23">
        <v>8</v>
      </c>
      <c r="I23" s="68">
        <f t="shared" si="3"/>
        <v>0</v>
      </c>
      <c r="J23" s="86"/>
      <c r="Z23" s="60"/>
    </row>
    <row r="24" spans="1:26" ht="12" customHeight="1" thickTop="1" thickBot="1" x14ac:dyDescent="0.25">
      <c r="A24" s="173"/>
      <c r="B24" s="177"/>
      <c r="C24" s="131"/>
      <c r="D24" s="102"/>
      <c r="E24" s="67" t="s">
        <v>32</v>
      </c>
      <c r="F24" s="71"/>
      <c r="Z24" s="60"/>
    </row>
    <row r="25" spans="1:26" ht="12" customHeight="1" thickTop="1" thickBot="1" x14ac:dyDescent="0.25">
      <c r="A25" s="167"/>
      <c r="B25" s="167"/>
      <c r="C25" s="132"/>
      <c r="D25" s="134"/>
      <c r="E25" s="168" t="s">
        <v>47</v>
      </c>
      <c r="F25" s="165">
        <v>16.510000000000002</v>
      </c>
      <c r="Z25" s="181" t="str">
        <f>IF(T$14=V$11,"1. místo",IF(V$11=T$15,"2.místo",IF(V$11=T$16,"3.místo",IF(V$11=T$17,"4.místo"))))</f>
        <v>1. místo</v>
      </c>
    </row>
    <row r="26" spans="1:26" ht="12" customHeight="1" thickTop="1" thickBot="1" x14ac:dyDescent="0.25">
      <c r="A26" s="167"/>
      <c r="B26" s="167"/>
      <c r="C26" s="132"/>
      <c r="D26" s="133"/>
      <c r="E26" s="168"/>
      <c r="F26" s="165"/>
      <c r="Z26" s="181"/>
    </row>
    <row r="27" spans="1:26" ht="12" customHeight="1" thickTop="1" thickBot="1" x14ac:dyDescent="0.25">
      <c r="A27" s="173" t="s">
        <v>97</v>
      </c>
      <c r="B27" s="177">
        <v>16.23</v>
      </c>
      <c r="C27" s="130" t="s">
        <v>31</v>
      </c>
      <c r="D27" s="102"/>
      <c r="E27" s="67"/>
      <c r="F27" s="71"/>
      <c r="Z27" s="60"/>
    </row>
    <row r="28" spans="1:26" ht="12" customHeight="1" thickTop="1" thickBot="1" x14ac:dyDescent="0.25">
      <c r="A28" s="173"/>
      <c r="B28" s="177"/>
      <c r="C28" s="131"/>
      <c r="D28" s="102"/>
      <c r="E28" s="67"/>
      <c r="F28" s="71"/>
      <c r="G28" s="66"/>
      <c r="Z28" s="60"/>
    </row>
    <row r="29" spans="1:26" ht="12" customHeight="1" thickTop="1" x14ac:dyDescent="0.2">
      <c r="A29" s="109"/>
      <c r="B29" s="110"/>
      <c r="C29" s="132"/>
      <c r="D29" s="102"/>
      <c r="E29" s="172"/>
      <c r="F29" s="172"/>
      <c r="G29" s="76"/>
      <c r="H29" s="68"/>
      <c r="I29" s="66"/>
      <c r="Z29" s="60"/>
    </row>
    <row r="30" spans="1:26" ht="12" customHeight="1" thickBot="1" x14ac:dyDescent="0.25">
      <c r="A30" s="111"/>
      <c r="B30" s="112"/>
      <c r="C30" s="132"/>
      <c r="D30" s="102"/>
      <c r="E30" s="172"/>
      <c r="F30" s="172"/>
      <c r="G30" s="66"/>
      <c r="H30" s="68"/>
      <c r="I30" s="66"/>
      <c r="Z30" s="60"/>
    </row>
    <row r="31" spans="1:26" ht="12" customHeight="1" thickTop="1" thickBot="1" x14ac:dyDescent="0.25">
      <c r="A31" s="180" t="s">
        <v>71</v>
      </c>
      <c r="B31" s="175">
        <v>17.829999999999998</v>
      </c>
      <c r="C31" s="130" t="s">
        <v>32</v>
      </c>
      <c r="D31" s="102"/>
      <c r="E31" s="67"/>
      <c r="F31" s="71"/>
      <c r="G31" s="66"/>
      <c r="Z31" s="60"/>
    </row>
    <row r="32" spans="1:26" ht="12" customHeight="1" thickTop="1" thickBot="1" x14ac:dyDescent="0.25">
      <c r="A32" s="180"/>
      <c r="B32" s="175"/>
      <c r="C32" s="131"/>
      <c r="D32" s="102"/>
      <c r="E32" s="67" t="s">
        <v>33</v>
      </c>
      <c r="F32" s="71"/>
      <c r="G32" s="66"/>
      <c r="Z32" s="60"/>
    </row>
    <row r="33" spans="1:26" ht="12" customHeight="1" thickTop="1" thickBot="1" x14ac:dyDescent="0.25">
      <c r="A33" s="167"/>
      <c r="B33" s="167"/>
      <c r="C33" s="132"/>
      <c r="D33" s="134"/>
      <c r="E33" s="168" t="s">
        <v>12</v>
      </c>
      <c r="F33" s="165" t="s">
        <v>138</v>
      </c>
      <c r="G33" s="66"/>
      <c r="Z33" s="181" t="str">
        <f>IF(T$14=V$12,"1. místo",IF(V$12=T$15,"2.místo",IF(V$12=T$16,"3.místo",IF(V$12=T$17,"4.místo"))))</f>
        <v>4.místo</v>
      </c>
    </row>
    <row r="34" spans="1:26" ht="12" customHeight="1" thickTop="1" thickBot="1" x14ac:dyDescent="0.25">
      <c r="A34" s="167"/>
      <c r="B34" s="167"/>
      <c r="C34" s="132"/>
      <c r="D34" s="133"/>
      <c r="E34" s="168"/>
      <c r="F34" s="165"/>
      <c r="G34" s="66"/>
      <c r="Z34" s="181"/>
    </row>
    <row r="35" spans="1:26" ht="12" customHeight="1" thickTop="1" thickBot="1" x14ac:dyDescent="0.25">
      <c r="A35" s="180" t="s">
        <v>64</v>
      </c>
      <c r="B35" s="165" t="s">
        <v>138</v>
      </c>
      <c r="C35" s="130" t="s">
        <v>33</v>
      </c>
      <c r="D35" s="102"/>
      <c r="E35" s="67"/>
      <c r="F35" s="71"/>
      <c r="G35" s="66"/>
      <c r="Z35" s="60"/>
    </row>
    <row r="36" spans="1:26" ht="12" customHeight="1" thickTop="1" thickBot="1" x14ac:dyDescent="0.25">
      <c r="A36" s="180"/>
      <c r="B36" s="165"/>
      <c r="C36" s="135"/>
      <c r="D36" s="57"/>
      <c r="E36" s="67"/>
      <c r="F36" s="71"/>
      <c r="G36" s="66"/>
    </row>
    <row r="37" spans="1:26" ht="19.5" thickTop="1" x14ac:dyDescent="0.2"/>
  </sheetData>
  <protectedRanges>
    <protectedRange sqref="F33:F34" name="Oblast12_5"/>
    <protectedRange sqref="F25:F26" name="Oblast11_5"/>
    <protectedRange sqref="F17:F18" name="Oblast10_5"/>
    <protectedRange sqref="F9:F10" name="Oblast9_5"/>
    <protectedRange sqref="B35:B36" name="Oblast8_5"/>
    <protectedRange sqref="B31:B32" name="Oblast7_5"/>
    <protectedRange sqref="B27:B28" name="Oblast6_5"/>
    <protectedRange sqref="B23:B24" name="Oblast5_5"/>
    <protectedRange sqref="B19:B20" name="Oblast4_5"/>
    <protectedRange sqref="B15:B16" name="Oblast3_5"/>
    <protectedRange sqref="B11:B12" name="Oblast2_5"/>
    <protectedRange sqref="B7:B8" name="Oblast1_5"/>
  </protectedRanges>
  <mergeCells count="38">
    <mergeCell ref="A35:A36"/>
    <mergeCell ref="B35:B36"/>
    <mergeCell ref="A31:A32"/>
    <mergeCell ref="B31:B32"/>
    <mergeCell ref="A33:B34"/>
    <mergeCell ref="E33:E34"/>
    <mergeCell ref="F33:F34"/>
    <mergeCell ref="Z33:Z34"/>
    <mergeCell ref="A23:A24"/>
    <mergeCell ref="B23:B24"/>
    <mergeCell ref="A25:B26"/>
    <mergeCell ref="E25:E26"/>
    <mergeCell ref="F25:F26"/>
    <mergeCell ref="Z25:Z26"/>
    <mergeCell ref="Z9:Z10"/>
    <mergeCell ref="A11:A12"/>
    <mergeCell ref="B11:B12"/>
    <mergeCell ref="E13:F14"/>
    <mergeCell ref="A15:A16"/>
    <mergeCell ref="B15:B16"/>
    <mergeCell ref="A1:F1"/>
    <mergeCell ref="A2:F2"/>
    <mergeCell ref="A5:B6"/>
    <mergeCell ref="E6:F7"/>
    <mergeCell ref="A7:A8"/>
    <mergeCell ref="B7:B8"/>
    <mergeCell ref="A9:B10"/>
    <mergeCell ref="E9:E10"/>
    <mergeCell ref="F9:F10"/>
    <mergeCell ref="A17:B18"/>
    <mergeCell ref="E17:E18"/>
    <mergeCell ref="F17:F18"/>
    <mergeCell ref="Z17:Z18"/>
    <mergeCell ref="A19:A20"/>
    <mergeCell ref="B19:B20"/>
    <mergeCell ref="A27:A28"/>
    <mergeCell ref="B27:B28"/>
    <mergeCell ref="E29:F30"/>
  </mergeCells>
  <phoneticPr fontId="25" type="noConversion"/>
  <conditionalFormatting sqref="A9 A13:B15 A17 A25 A33 A21:A23 A29:A31 B20:B24 B28:B32 B36 A11:B11 C6:D6 E23:E24 E11:E13 E31:E32 E19:E21 B7:B8 E27:E29 E15:E16 E35:E36 B16 A19:B19 A27:B27 A35:B35 G6:J12 G13:G14 G28 G29:I30 A7 F23:F28 F8:F12 F31:G36 F15:F20 I16:I23 J16:J21 E8">
    <cfRule type="cellIs" dxfId="5" priority="1" stopIfTrue="1" operator="equal">
      <formula>0</formula>
    </cfRule>
  </conditionalFormatting>
  <conditionalFormatting sqref="E9:E10 E17:E18 E25:E26 E33:E34">
    <cfRule type="expression" dxfId="4" priority="2" stopIfTrue="1">
      <formula>$B$7+$B$11+$B$15+$B$19+$B$23+$B$27+$B$31+$B$35&lt;60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opLeftCell="B1" workbookViewId="0">
      <selection activeCell="J26" sqref="J26"/>
    </sheetView>
  </sheetViews>
  <sheetFormatPr defaultRowHeight="12.75" x14ac:dyDescent="0.2"/>
  <cols>
    <col min="1" max="1" width="0" style="92" hidden="1" customWidth="1"/>
    <col min="2" max="2" width="9.140625" style="92"/>
    <col min="3" max="3" width="20.5703125" style="29" customWidth="1"/>
    <col min="4" max="4" width="32.85546875" style="97" customWidth="1"/>
    <col min="5" max="6" width="9.140625" style="30"/>
    <col min="7" max="7" width="14" style="93" customWidth="1"/>
  </cols>
  <sheetData>
    <row r="1" spans="1:7" x14ac:dyDescent="0.2">
      <c r="A1" s="161" t="s">
        <v>61</v>
      </c>
      <c r="B1" s="161"/>
      <c r="C1" s="161"/>
      <c r="D1" s="161"/>
      <c r="E1" s="161"/>
      <c r="F1" s="161"/>
      <c r="G1" s="161"/>
    </row>
    <row r="2" spans="1:7" x14ac:dyDescent="0.2">
      <c r="A2" s="161"/>
      <c r="B2" s="161"/>
      <c r="C2" s="161"/>
      <c r="D2" s="161"/>
      <c r="E2" s="161"/>
      <c r="F2" s="161"/>
      <c r="G2" s="161"/>
    </row>
    <row r="3" spans="1:7" ht="13.5" thickBot="1" x14ac:dyDescent="0.25">
      <c r="A3" s="162" t="s">
        <v>91</v>
      </c>
      <c r="B3" s="162"/>
      <c r="C3" s="162"/>
      <c r="D3" s="162"/>
      <c r="E3" s="162"/>
      <c r="F3" s="162"/>
      <c r="G3" s="162"/>
    </row>
    <row r="4" spans="1:7" ht="17.25" customHeight="1" thickBot="1" x14ac:dyDescent="0.25">
      <c r="A4" s="87"/>
      <c r="B4" s="87" t="s">
        <v>15</v>
      </c>
      <c r="C4" s="95" t="s">
        <v>1</v>
      </c>
      <c r="D4" s="138" t="s">
        <v>16</v>
      </c>
      <c r="E4" s="88" t="s">
        <v>36</v>
      </c>
      <c r="F4" s="88" t="s">
        <v>63</v>
      </c>
      <c r="G4" s="89" t="s">
        <v>62</v>
      </c>
    </row>
    <row r="5" spans="1:7" ht="13.5" thickTop="1" x14ac:dyDescent="0.2">
      <c r="A5" s="90">
        <v>1</v>
      </c>
      <c r="B5" s="136">
        <v>1</v>
      </c>
      <c r="C5" s="136" t="s">
        <v>38</v>
      </c>
      <c r="D5" s="136" t="s">
        <v>93</v>
      </c>
      <c r="E5" s="62">
        <v>15.62</v>
      </c>
      <c r="F5" s="62">
        <v>13.82</v>
      </c>
      <c r="G5" s="137">
        <v>29.439999999999998</v>
      </c>
    </row>
    <row r="6" spans="1:7" x14ac:dyDescent="0.2">
      <c r="A6" s="91">
        <v>2</v>
      </c>
      <c r="B6" s="136">
        <v>2</v>
      </c>
      <c r="C6" s="136" t="s">
        <v>68</v>
      </c>
      <c r="D6" s="136" t="s">
        <v>96</v>
      </c>
      <c r="E6" s="62">
        <v>16.579999999999998</v>
      </c>
      <c r="F6" s="62">
        <v>13.5</v>
      </c>
      <c r="G6" s="137">
        <v>30.08</v>
      </c>
    </row>
    <row r="7" spans="1:7" x14ac:dyDescent="0.2">
      <c r="A7" s="91">
        <v>3</v>
      </c>
      <c r="B7" s="136">
        <v>3</v>
      </c>
      <c r="C7" s="136" t="s">
        <v>94</v>
      </c>
      <c r="D7" s="136" t="s">
        <v>95</v>
      </c>
      <c r="E7" s="62">
        <v>15.88</v>
      </c>
      <c r="F7" s="62">
        <v>14.35</v>
      </c>
      <c r="G7" s="137">
        <v>30.23</v>
      </c>
    </row>
    <row r="8" spans="1:7" x14ac:dyDescent="0.2">
      <c r="A8" s="91">
        <v>4</v>
      </c>
      <c r="B8" s="136">
        <v>4</v>
      </c>
      <c r="C8" s="136" t="s">
        <v>100</v>
      </c>
      <c r="D8" s="136" t="s">
        <v>95</v>
      </c>
      <c r="E8" s="62">
        <v>16.29</v>
      </c>
      <c r="F8" s="62">
        <v>14.35</v>
      </c>
      <c r="G8" s="137">
        <v>30.64</v>
      </c>
    </row>
    <row r="9" spans="1:7" x14ac:dyDescent="0.2">
      <c r="A9" s="91">
        <v>5</v>
      </c>
      <c r="B9" s="136">
        <v>5</v>
      </c>
      <c r="C9" s="136" t="s">
        <v>70</v>
      </c>
      <c r="D9" s="136" t="s">
        <v>96</v>
      </c>
      <c r="E9" s="62">
        <v>16.05</v>
      </c>
      <c r="F9" s="62">
        <v>14.74</v>
      </c>
      <c r="G9" s="137">
        <v>30.79</v>
      </c>
    </row>
    <row r="10" spans="1:7" x14ac:dyDescent="0.2">
      <c r="A10" s="91">
        <v>6</v>
      </c>
      <c r="B10" s="136">
        <v>6</v>
      </c>
      <c r="C10" s="136" t="s">
        <v>102</v>
      </c>
      <c r="D10" s="136" t="s">
        <v>96</v>
      </c>
      <c r="E10" s="62">
        <v>16.62</v>
      </c>
      <c r="F10" s="62">
        <v>14.46</v>
      </c>
      <c r="G10" s="137">
        <v>31.080000000000002</v>
      </c>
    </row>
    <row r="11" spans="1:7" x14ac:dyDescent="0.2">
      <c r="A11" s="91">
        <v>7</v>
      </c>
      <c r="B11" s="136">
        <v>7</v>
      </c>
      <c r="C11" s="136" t="s">
        <v>64</v>
      </c>
      <c r="D11" s="136" t="s">
        <v>101</v>
      </c>
      <c r="E11" s="62">
        <v>16.559999999999999</v>
      </c>
      <c r="F11" s="62">
        <v>14.87</v>
      </c>
      <c r="G11" s="137">
        <v>31.43</v>
      </c>
    </row>
    <row r="12" spans="1:7" x14ac:dyDescent="0.2">
      <c r="A12" s="91">
        <v>8</v>
      </c>
      <c r="B12" s="136">
        <v>8</v>
      </c>
      <c r="C12" s="136" t="s">
        <v>97</v>
      </c>
      <c r="D12" s="136" t="s">
        <v>98</v>
      </c>
      <c r="E12" s="62">
        <v>16.170000000000002</v>
      </c>
      <c r="F12" s="62">
        <v>15.27</v>
      </c>
      <c r="G12" s="137">
        <v>31.44</v>
      </c>
    </row>
    <row r="13" spans="1:7" x14ac:dyDescent="0.2">
      <c r="A13" s="91">
        <v>9</v>
      </c>
      <c r="B13" s="136">
        <v>9</v>
      </c>
      <c r="C13" s="136" t="s">
        <v>40</v>
      </c>
      <c r="D13" s="136" t="s">
        <v>101</v>
      </c>
      <c r="E13" s="62">
        <v>17.37</v>
      </c>
      <c r="F13" s="62">
        <v>14.51</v>
      </c>
      <c r="G13" s="137">
        <v>31.880000000000003</v>
      </c>
    </row>
    <row r="14" spans="1:7" x14ac:dyDescent="0.2">
      <c r="A14" s="91">
        <v>10</v>
      </c>
      <c r="B14" s="136">
        <v>10</v>
      </c>
      <c r="C14" s="183" t="s">
        <v>39</v>
      </c>
      <c r="D14" s="136" t="s">
        <v>106</v>
      </c>
      <c r="E14" s="62">
        <v>17.579999999999998</v>
      </c>
      <c r="F14" s="62">
        <v>14.71</v>
      </c>
      <c r="G14" s="137">
        <v>32.29</v>
      </c>
    </row>
    <row r="15" spans="1:7" x14ac:dyDescent="0.2">
      <c r="A15" s="91">
        <v>11</v>
      </c>
      <c r="B15" s="136">
        <v>11</v>
      </c>
      <c r="C15" s="136" t="s">
        <v>47</v>
      </c>
      <c r="D15" s="136" t="s">
        <v>101</v>
      </c>
      <c r="E15" s="62">
        <v>16.52</v>
      </c>
      <c r="F15" s="62">
        <v>15.92</v>
      </c>
      <c r="G15" s="137">
        <v>32.44</v>
      </c>
    </row>
    <row r="16" spans="1:7" x14ac:dyDescent="0.2">
      <c r="A16" s="91">
        <v>12</v>
      </c>
      <c r="B16" s="136">
        <v>12</v>
      </c>
      <c r="C16" s="183" t="s">
        <v>12</v>
      </c>
      <c r="D16" s="136" t="s">
        <v>101</v>
      </c>
      <c r="E16" s="62">
        <v>16.489999999999998</v>
      </c>
      <c r="F16" s="62">
        <v>16.09</v>
      </c>
      <c r="G16" s="137">
        <v>32.58</v>
      </c>
    </row>
    <row r="17" spans="1:7" x14ac:dyDescent="0.2">
      <c r="A17" s="91">
        <v>13</v>
      </c>
      <c r="B17" s="136">
        <v>13</v>
      </c>
      <c r="C17" s="183" t="s">
        <v>111</v>
      </c>
      <c r="D17" s="136" t="s">
        <v>112</v>
      </c>
      <c r="E17" s="62">
        <v>17.45</v>
      </c>
      <c r="F17" s="62">
        <v>15.29</v>
      </c>
      <c r="G17" s="137">
        <v>32.739999999999995</v>
      </c>
    </row>
    <row r="18" spans="1:7" x14ac:dyDescent="0.2">
      <c r="A18" s="91">
        <v>14</v>
      </c>
      <c r="B18" s="136">
        <v>14</v>
      </c>
      <c r="C18" s="136" t="s">
        <v>52</v>
      </c>
      <c r="D18" s="136" t="s">
        <v>106</v>
      </c>
      <c r="E18" s="62">
        <v>17.399999999999999</v>
      </c>
      <c r="F18" s="62">
        <v>15.45</v>
      </c>
      <c r="G18" s="137">
        <v>32.849999999999994</v>
      </c>
    </row>
    <row r="19" spans="1:7" x14ac:dyDescent="0.2">
      <c r="A19" s="91">
        <v>15</v>
      </c>
      <c r="B19" s="136">
        <v>15</v>
      </c>
      <c r="C19" s="183" t="s">
        <v>8</v>
      </c>
      <c r="D19" s="136" t="s">
        <v>95</v>
      </c>
      <c r="E19" s="62">
        <v>17.649999999999999</v>
      </c>
      <c r="F19" s="62">
        <v>15.29</v>
      </c>
      <c r="G19" s="137">
        <v>32.94</v>
      </c>
    </row>
    <row r="20" spans="1:7" x14ac:dyDescent="0.2">
      <c r="A20" s="91">
        <v>16</v>
      </c>
      <c r="B20" s="136">
        <v>16</v>
      </c>
      <c r="C20" s="136" t="s">
        <v>53</v>
      </c>
      <c r="D20" s="136" t="s">
        <v>105</v>
      </c>
      <c r="E20" s="62">
        <v>17.149999999999999</v>
      </c>
      <c r="F20" s="62">
        <v>16.18</v>
      </c>
      <c r="G20" s="137">
        <v>33.33</v>
      </c>
    </row>
    <row r="21" spans="1:7" x14ac:dyDescent="0.2">
      <c r="A21" s="91">
        <v>17</v>
      </c>
      <c r="B21" s="136">
        <v>17</v>
      </c>
      <c r="C21" s="136" t="s">
        <v>41</v>
      </c>
      <c r="D21" s="136" t="s">
        <v>107</v>
      </c>
      <c r="E21" s="62">
        <v>17.29</v>
      </c>
      <c r="F21" s="62">
        <v>16.260000000000002</v>
      </c>
      <c r="G21" s="137">
        <v>33.549999999999997</v>
      </c>
    </row>
    <row r="22" spans="1:7" x14ac:dyDescent="0.2">
      <c r="A22" s="91">
        <v>18</v>
      </c>
      <c r="B22" s="136">
        <v>18</v>
      </c>
      <c r="C22" s="136" t="s">
        <v>42</v>
      </c>
      <c r="D22" s="136" t="s">
        <v>114</v>
      </c>
      <c r="E22" s="62">
        <v>18.14</v>
      </c>
      <c r="F22" s="62">
        <v>15.5</v>
      </c>
      <c r="G22" s="137">
        <v>33.64</v>
      </c>
    </row>
    <row r="23" spans="1:7" x14ac:dyDescent="0.2">
      <c r="A23" s="91">
        <v>19</v>
      </c>
      <c r="B23" s="136">
        <v>19</v>
      </c>
      <c r="C23" s="183" t="s">
        <v>117</v>
      </c>
      <c r="D23" s="136" t="s">
        <v>110</v>
      </c>
      <c r="E23" s="62">
        <v>17.899999999999999</v>
      </c>
      <c r="F23" s="62">
        <v>15.95</v>
      </c>
      <c r="G23" s="137">
        <v>33.849999999999994</v>
      </c>
    </row>
    <row r="24" spans="1:7" x14ac:dyDescent="0.2">
      <c r="A24" s="91">
        <v>20</v>
      </c>
      <c r="B24" s="136">
        <v>20</v>
      </c>
      <c r="C24" s="183" t="s">
        <v>51</v>
      </c>
      <c r="D24" s="136" t="s">
        <v>107</v>
      </c>
      <c r="E24" s="62">
        <v>18.010000000000002</v>
      </c>
      <c r="F24" s="62">
        <v>15.98</v>
      </c>
      <c r="G24" s="137">
        <v>33.99</v>
      </c>
    </row>
    <row r="25" spans="1:7" x14ac:dyDescent="0.2">
      <c r="A25" s="91">
        <v>21</v>
      </c>
      <c r="B25" s="136">
        <v>21</v>
      </c>
      <c r="C25" s="183" t="s">
        <v>74</v>
      </c>
      <c r="D25" s="136" t="s">
        <v>114</v>
      </c>
      <c r="E25" s="62">
        <v>17.8</v>
      </c>
      <c r="F25" s="62">
        <v>16.3</v>
      </c>
      <c r="G25" s="137">
        <v>34.1</v>
      </c>
    </row>
    <row r="26" spans="1:7" x14ac:dyDescent="0.2">
      <c r="A26" s="91">
        <v>22</v>
      </c>
      <c r="B26" s="136">
        <v>22</v>
      </c>
      <c r="C26" s="183" t="s">
        <v>75</v>
      </c>
      <c r="D26" s="136" t="s">
        <v>114</v>
      </c>
      <c r="E26" s="62">
        <v>18.59</v>
      </c>
      <c r="F26" s="62">
        <v>15.65</v>
      </c>
      <c r="G26" s="137">
        <v>34.24</v>
      </c>
    </row>
    <row r="27" spans="1:7" x14ac:dyDescent="0.2">
      <c r="A27" s="91">
        <v>23</v>
      </c>
      <c r="B27" s="136">
        <v>23</v>
      </c>
      <c r="C27" s="136" t="s">
        <v>79</v>
      </c>
      <c r="D27" s="136" t="s">
        <v>108</v>
      </c>
      <c r="E27" s="62">
        <v>17.420000000000002</v>
      </c>
      <c r="F27" s="62">
        <v>17.23</v>
      </c>
      <c r="G27" s="137">
        <v>34.650000000000006</v>
      </c>
    </row>
    <row r="28" spans="1:7" x14ac:dyDescent="0.2">
      <c r="A28" s="91">
        <v>24</v>
      </c>
      <c r="B28" s="136">
        <v>24</v>
      </c>
      <c r="C28" s="136" t="s">
        <v>48</v>
      </c>
      <c r="D28" s="136" t="s">
        <v>106</v>
      </c>
      <c r="E28" s="62">
        <v>17.21</v>
      </c>
      <c r="F28" s="62">
        <v>18.05</v>
      </c>
      <c r="G28" s="137">
        <v>35.260000000000005</v>
      </c>
    </row>
    <row r="29" spans="1:7" x14ac:dyDescent="0.2">
      <c r="A29" s="91">
        <v>25</v>
      </c>
      <c r="B29" s="136">
        <v>25</v>
      </c>
      <c r="C29" s="136" t="s">
        <v>45</v>
      </c>
      <c r="D29" s="136" t="s">
        <v>96</v>
      </c>
      <c r="E29" s="62">
        <v>18.48</v>
      </c>
      <c r="F29" s="62">
        <v>16.940000000000001</v>
      </c>
      <c r="G29" s="137">
        <v>35.42</v>
      </c>
    </row>
    <row r="30" spans="1:7" x14ac:dyDescent="0.2">
      <c r="A30" s="91">
        <v>26</v>
      </c>
      <c r="B30" s="136">
        <v>26</v>
      </c>
      <c r="C30" s="183" t="s">
        <v>43</v>
      </c>
      <c r="D30" s="136" t="s">
        <v>93</v>
      </c>
      <c r="E30" s="62">
        <v>19.16</v>
      </c>
      <c r="F30" s="62">
        <v>16.8</v>
      </c>
      <c r="G30" s="137">
        <v>35.96</v>
      </c>
    </row>
    <row r="31" spans="1:7" x14ac:dyDescent="0.2">
      <c r="A31" s="91">
        <v>27</v>
      </c>
      <c r="B31" s="136">
        <v>27</v>
      </c>
      <c r="C31" s="136" t="s">
        <v>44</v>
      </c>
      <c r="D31" s="136" t="s">
        <v>101</v>
      </c>
      <c r="E31" s="62">
        <v>19.07</v>
      </c>
      <c r="F31" s="62">
        <v>16.93</v>
      </c>
      <c r="G31" s="137">
        <v>36</v>
      </c>
    </row>
    <row r="32" spans="1:7" x14ac:dyDescent="0.2">
      <c r="A32" s="91">
        <v>28</v>
      </c>
      <c r="B32" s="136">
        <v>28</v>
      </c>
      <c r="C32" s="136" t="s">
        <v>65</v>
      </c>
      <c r="D32" s="136" t="s">
        <v>96</v>
      </c>
      <c r="E32" s="62">
        <v>17.329999999999998</v>
      </c>
      <c r="F32" s="62">
        <v>18.73</v>
      </c>
      <c r="G32" s="137">
        <v>36.06</v>
      </c>
    </row>
    <row r="33" spans="1:7" x14ac:dyDescent="0.2">
      <c r="A33" s="91">
        <v>29</v>
      </c>
      <c r="B33" s="136">
        <v>29</v>
      </c>
      <c r="C33" s="136" t="s">
        <v>67</v>
      </c>
      <c r="D33" s="136" t="s">
        <v>76</v>
      </c>
      <c r="E33" s="62">
        <v>16.600000000000001</v>
      </c>
      <c r="F33" s="62">
        <v>19.5</v>
      </c>
      <c r="G33" s="137">
        <v>36.1</v>
      </c>
    </row>
    <row r="34" spans="1:7" x14ac:dyDescent="0.2">
      <c r="A34" s="91">
        <v>30</v>
      </c>
      <c r="B34" s="136">
        <v>30</v>
      </c>
      <c r="C34" s="136" t="s">
        <v>109</v>
      </c>
      <c r="D34" s="136" t="s">
        <v>110</v>
      </c>
      <c r="E34" s="62">
        <v>17.440000000000001</v>
      </c>
      <c r="F34" s="62">
        <v>18.77</v>
      </c>
      <c r="G34" s="137">
        <v>36.21</v>
      </c>
    </row>
    <row r="35" spans="1:7" x14ac:dyDescent="0.2">
      <c r="A35" s="91">
        <v>31</v>
      </c>
      <c r="B35" s="136">
        <v>31</v>
      </c>
      <c r="C35" s="136" t="s">
        <v>54</v>
      </c>
      <c r="D35" s="136" t="s">
        <v>105</v>
      </c>
      <c r="E35" s="62">
        <v>19.059999999999999</v>
      </c>
      <c r="F35" s="62">
        <v>18.18</v>
      </c>
      <c r="G35" s="137">
        <v>37.239999999999995</v>
      </c>
    </row>
    <row r="36" spans="1:7" x14ac:dyDescent="0.2">
      <c r="A36" s="91">
        <v>32</v>
      </c>
      <c r="B36" s="136">
        <v>32</v>
      </c>
      <c r="C36" s="136" t="s">
        <v>122</v>
      </c>
      <c r="D36" s="136" t="s">
        <v>93</v>
      </c>
      <c r="E36" s="62">
        <v>18.54</v>
      </c>
      <c r="F36" s="62">
        <v>19.09</v>
      </c>
      <c r="G36" s="137">
        <v>37.629999999999995</v>
      </c>
    </row>
    <row r="37" spans="1:7" x14ac:dyDescent="0.2">
      <c r="A37" s="91">
        <v>33</v>
      </c>
      <c r="B37" s="136">
        <v>33</v>
      </c>
      <c r="C37" s="136" t="s">
        <v>128</v>
      </c>
      <c r="D37" s="136" t="s">
        <v>129</v>
      </c>
      <c r="E37" s="62">
        <v>20.29</v>
      </c>
      <c r="F37" s="62">
        <v>17.850000000000001</v>
      </c>
      <c r="G37" s="137">
        <v>38.14</v>
      </c>
    </row>
    <row r="38" spans="1:7" x14ac:dyDescent="0.2">
      <c r="A38" s="91">
        <v>34</v>
      </c>
      <c r="B38" s="136">
        <v>34</v>
      </c>
      <c r="C38" s="136" t="s">
        <v>49</v>
      </c>
      <c r="D38" s="136" t="s">
        <v>114</v>
      </c>
      <c r="E38" s="62">
        <v>18.36</v>
      </c>
      <c r="F38" s="62">
        <v>19.850000000000001</v>
      </c>
      <c r="G38" s="137">
        <v>38.21</v>
      </c>
    </row>
    <row r="39" spans="1:7" x14ac:dyDescent="0.2">
      <c r="A39" s="91">
        <v>35</v>
      </c>
      <c r="B39" s="136">
        <v>35</v>
      </c>
      <c r="C39" s="136" t="s">
        <v>125</v>
      </c>
      <c r="D39" s="136" t="s">
        <v>110</v>
      </c>
      <c r="E39" s="62">
        <v>19.059999999999999</v>
      </c>
      <c r="F39" s="62">
        <v>20.079999999999998</v>
      </c>
      <c r="G39" s="137">
        <v>39.14</v>
      </c>
    </row>
    <row r="40" spans="1:7" x14ac:dyDescent="0.2">
      <c r="A40" s="91">
        <v>36</v>
      </c>
      <c r="B40" s="136">
        <v>36</v>
      </c>
      <c r="C40" s="136" t="s">
        <v>124</v>
      </c>
      <c r="D40" s="136" t="s">
        <v>108</v>
      </c>
      <c r="E40" s="62">
        <v>18.86</v>
      </c>
      <c r="F40" s="62">
        <v>20.68</v>
      </c>
      <c r="G40" s="137">
        <v>39.54</v>
      </c>
    </row>
    <row r="41" spans="1:7" x14ac:dyDescent="0.2">
      <c r="A41" s="91">
        <v>37</v>
      </c>
      <c r="B41" s="136">
        <v>37</v>
      </c>
      <c r="C41" s="136" t="s">
        <v>77</v>
      </c>
      <c r="D41" s="136" t="s">
        <v>108</v>
      </c>
      <c r="E41" s="62">
        <v>20.36</v>
      </c>
      <c r="F41" s="62">
        <v>19.5</v>
      </c>
      <c r="G41" s="137">
        <v>39.86</v>
      </c>
    </row>
    <row r="42" spans="1:7" x14ac:dyDescent="0.2">
      <c r="A42" s="91">
        <v>38</v>
      </c>
      <c r="B42" s="136">
        <v>38</v>
      </c>
      <c r="C42" s="136" t="s">
        <v>83</v>
      </c>
      <c r="D42" s="136" t="s">
        <v>120</v>
      </c>
      <c r="E42" s="62">
        <v>18.27</v>
      </c>
      <c r="F42" s="62">
        <v>21.72</v>
      </c>
      <c r="G42" s="137">
        <v>39.989999999999995</v>
      </c>
    </row>
    <row r="43" spans="1:7" x14ac:dyDescent="0.2">
      <c r="A43" s="91">
        <v>39</v>
      </c>
      <c r="B43" s="136">
        <v>39</v>
      </c>
      <c r="C43" s="136" t="s">
        <v>118</v>
      </c>
      <c r="D43" s="136" t="s">
        <v>119</v>
      </c>
      <c r="E43" s="62">
        <v>18.05</v>
      </c>
      <c r="F43" s="62">
        <v>23.61</v>
      </c>
      <c r="G43" s="137">
        <v>41.66</v>
      </c>
    </row>
    <row r="44" spans="1:7" x14ac:dyDescent="0.2">
      <c r="A44" s="91">
        <v>40</v>
      </c>
      <c r="B44" s="136">
        <v>40</v>
      </c>
      <c r="C44" s="136" t="s">
        <v>133</v>
      </c>
      <c r="D44" s="136" t="s">
        <v>93</v>
      </c>
      <c r="E44" s="62">
        <v>21.93</v>
      </c>
      <c r="F44" s="62">
        <v>19.940000000000001</v>
      </c>
      <c r="G44" s="137">
        <v>41.870000000000005</v>
      </c>
    </row>
    <row r="45" spans="1:7" x14ac:dyDescent="0.2">
      <c r="A45" s="91">
        <v>41</v>
      </c>
      <c r="B45" s="136">
        <v>41</v>
      </c>
      <c r="C45" s="136" t="s">
        <v>66</v>
      </c>
      <c r="D45" s="136" t="s">
        <v>120</v>
      </c>
      <c r="E45" s="62">
        <v>18.21</v>
      </c>
      <c r="F45" s="62">
        <v>23.85</v>
      </c>
      <c r="G45" s="137">
        <v>42.06</v>
      </c>
    </row>
    <row r="46" spans="1:7" x14ac:dyDescent="0.2">
      <c r="A46" s="91">
        <v>42</v>
      </c>
      <c r="B46" s="136">
        <v>42</v>
      </c>
      <c r="C46" s="136" t="s">
        <v>130</v>
      </c>
      <c r="D46" s="136" t="s">
        <v>110</v>
      </c>
      <c r="E46" s="62">
        <v>20.5</v>
      </c>
      <c r="F46" s="62">
        <v>21.85</v>
      </c>
      <c r="G46" s="137">
        <v>42.35</v>
      </c>
    </row>
    <row r="47" spans="1:7" x14ac:dyDescent="0.2">
      <c r="A47" s="91">
        <v>43</v>
      </c>
      <c r="B47" s="136">
        <v>43</v>
      </c>
      <c r="C47" s="136" t="s">
        <v>78</v>
      </c>
      <c r="D47" s="136" t="s">
        <v>105</v>
      </c>
      <c r="E47" s="62">
        <v>23.95</v>
      </c>
      <c r="F47" s="62">
        <v>20.03</v>
      </c>
      <c r="G47" s="137">
        <v>43.980000000000004</v>
      </c>
    </row>
    <row r="48" spans="1:7" x14ac:dyDescent="0.2">
      <c r="A48" s="91">
        <v>44</v>
      </c>
      <c r="B48" s="136">
        <v>44</v>
      </c>
      <c r="C48" s="136" t="s">
        <v>134</v>
      </c>
      <c r="D48" s="136" t="s">
        <v>99</v>
      </c>
      <c r="E48" s="62">
        <v>22.83</v>
      </c>
      <c r="F48" s="62">
        <v>22.51</v>
      </c>
      <c r="G48" s="137">
        <v>45.34</v>
      </c>
    </row>
    <row r="49" spans="1:7" x14ac:dyDescent="0.2">
      <c r="A49" s="91">
        <v>45</v>
      </c>
      <c r="B49" s="136">
        <v>45</v>
      </c>
      <c r="C49" s="136" t="s">
        <v>136</v>
      </c>
      <c r="D49" s="136" t="s">
        <v>129</v>
      </c>
      <c r="E49" s="62">
        <v>24.59</v>
      </c>
      <c r="F49" s="62">
        <v>24.39</v>
      </c>
      <c r="G49" s="137">
        <v>48.980000000000004</v>
      </c>
    </row>
    <row r="50" spans="1:7" x14ac:dyDescent="0.2">
      <c r="A50" s="91">
        <v>46</v>
      </c>
      <c r="B50" s="136">
        <v>46</v>
      </c>
      <c r="C50" s="136" t="s">
        <v>135</v>
      </c>
      <c r="D50" s="136" t="s">
        <v>108</v>
      </c>
      <c r="E50" s="62">
        <v>24.08</v>
      </c>
      <c r="F50" s="62">
        <v>26.08</v>
      </c>
      <c r="G50" s="137">
        <v>50.16</v>
      </c>
    </row>
  </sheetData>
  <mergeCells count="2">
    <mergeCell ref="A1:G2"/>
    <mergeCell ref="A3:G3"/>
  </mergeCells>
  <phoneticPr fontId="25" type="noConversion"/>
  <conditionalFormatting sqref="A5:A50">
    <cfRule type="expression" dxfId="3" priority="5" stopIfTrue="1">
      <formula>$G5&gt;99</formula>
    </cfRule>
  </conditionalFormatting>
  <conditionalFormatting sqref="B5:F50">
    <cfRule type="expression" dxfId="1" priority="1" stopIfTrue="1">
      <formula>$G5&gt;99</formula>
    </cfRule>
  </conditionalFormatting>
  <conditionalFormatting sqref="G5:G50">
    <cfRule type="expression" dxfId="0" priority="2" stopIfTrue="1">
      <formula>$G5&gt;99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</vt:i4>
      </vt:variant>
    </vt:vector>
  </HeadingPairs>
  <TitlesOfParts>
    <vt:vector size="8" baseType="lpstr">
      <vt:lpstr>Nejlepší časy</vt:lpstr>
      <vt:lpstr>Výsledky po rozbězích věž</vt:lpstr>
      <vt:lpstr>Vyřazovací pavouk věž</vt:lpstr>
      <vt:lpstr>Výsledky po rozbězích 100 m </vt:lpstr>
      <vt:lpstr>Vyřazovací pavouk 100 m</vt:lpstr>
      <vt:lpstr>Dvojboj</vt:lpstr>
      <vt:lpstr>'Výsledky po rozbězích 100 m '!Názvy_tisku</vt:lpstr>
      <vt:lpstr>'Výsledky po rozbězích věž'!Názvy_tisku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Jelínek Rudolf</dc:creator>
  <cp:lastModifiedBy>Jelínek Rudolf</cp:lastModifiedBy>
  <dcterms:created xsi:type="dcterms:W3CDTF">2008-09-01T06:38:04Z</dcterms:created>
  <dcterms:modified xsi:type="dcterms:W3CDTF">2015-08-21T15:22:13Z</dcterms:modified>
</cp:coreProperties>
</file>